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465" windowWidth="13695" windowHeight="8160" tabRatio="574" activeTab="1"/>
  </bookViews>
  <sheets>
    <sheet name="9.1(1) 疲労照査" sheetId="1" r:id="rId1"/>
    <sheet name="9.1(2) 疲労照査" sheetId="2" r:id="rId2"/>
  </sheets>
  <definedNames>
    <definedName name="_xlnm.Print_Area" localSheetId="0">'9.1(1) 疲労照査'!$A$1:$AQ$123</definedName>
  </definedNames>
  <calcPr fullCalcOnLoad="1"/>
</workbook>
</file>

<file path=xl/sharedStrings.xml><?xml version="1.0" encoding="utf-8"?>
<sst xmlns="http://schemas.openxmlformats.org/spreadsheetml/2006/main" count="550" uniqueCount="195">
  <si>
    <t>=</t>
  </si>
  <si>
    <t>×</t>
  </si>
  <si>
    <t>m</t>
  </si>
  <si>
    <t>=</t>
  </si>
  <si>
    <t xml:space="preserve"> Ct</t>
  </si>
  <si>
    <t>道路橋示方書, 鋼道路橋の疲労設計指針及び鋼道路橋の疲労設計資料により照査する。</t>
  </si>
  <si>
    <t>(1) 疲労設計のフロー</t>
  </si>
  <si>
    <t>(2)  疲労照査用条件</t>
  </si>
  <si>
    <t xml:space="preserve"> - 疲労設計照査の必要性の判定</t>
  </si>
  <si>
    <t xml:space="preserve">・橋梁形式 : コンクリート床版を有する鋼箱桁橋 </t>
  </si>
  <si>
    <t xml:space="preserve"> </t>
  </si>
  <si>
    <t>・使用継手 : 疲労強度等級 A ～ G 等級に分類される継手を使用</t>
  </si>
  <si>
    <r>
      <t xml:space="preserve">・使用鋼種 : </t>
    </r>
  </si>
  <si>
    <r>
      <t xml:space="preserve">・最小支間長 : </t>
    </r>
  </si>
  <si>
    <t xml:space="preserve">・大型交通量 : ADTTsli = </t>
  </si>
  <si>
    <t>台/（日・車線）  (一方向一車線当たりの日大型車交通量)</t>
  </si>
  <si>
    <t xml:space="preserve"> - 疲労設計照査のための荷重載荷及び解析条件</t>
  </si>
  <si>
    <t xml:space="preserve">・設計供用期間 : </t>
  </si>
  <si>
    <t>Y =</t>
  </si>
  <si>
    <t>年</t>
  </si>
  <si>
    <t>・疲労設計用載荷荷重</t>
  </si>
  <si>
    <t>=</t>
  </si>
  <si>
    <t>T荷重 ×(1+if)</t>
  </si>
  <si>
    <t xml:space="preserve">    T荷重 : 100kN × 2ヶ所 </t>
  </si>
  <si>
    <t xml:space="preserve">  if : 衝撃係数 = 10/(50+L)  L :衝撃係数を求める時の支間長(m)</t>
  </si>
  <si>
    <t>・載荷車線数 :</t>
  </si>
  <si>
    <t>車線</t>
  </si>
  <si>
    <r>
      <t xml:space="preserve">・構造解析係数 γa = </t>
    </r>
  </si>
  <si>
    <t>・頻度補正係数 γn =</t>
  </si>
  <si>
    <t xml:space="preserve"> - 荷重載荷図</t>
  </si>
  <si>
    <t>(3) 作用応力と応力補正係数</t>
  </si>
  <si>
    <t xml:space="preserve"> - 応力度の算定</t>
  </si>
  <si>
    <t>次の方法によって作用応力度を算出する。</t>
  </si>
  <si>
    <t xml:space="preserve"> σ =</t>
  </si>
  <si>
    <t>Mx</t>
  </si>
  <si>
    <t>×</t>
  </si>
  <si>
    <t>ｙ</t>
  </si>
  <si>
    <t>γa</t>
  </si>
  <si>
    <t>γT</t>
  </si>
  <si>
    <t>Ix</t>
  </si>
  <si>
    <t>σ　：作用応力度</t>
  </si>
  <si>
    <t>Mx : 面内曲げモーメント</t>
  </si>
  <si>
    <t>Ix : x軸周りの断面2次モーメント</t>
  </si>
  <si>
    <t>ｙ : 中立軸から照査位置までの y軸方向の距離(中立軸から下側を正にする。)</t>
  </si>
  <si>
    <t>γa : 構造解析係数</t>
  </si>
  <si>
    <t>γT : 活荷重補正係数</t>
  </si>
  <si>
    <t>本照査に使われた解析用プログラム UC-GRIDでの断面力は既に γa, γTが掛けられている値である。</t>
  </si>
  <si>
    <t>従って 本照査では γa, γT を省略する。</t>
  </si>
  <si>
    <t>　</t>
  </si>
  <si>
    <t xml:space="preserve"> - 補正係数</t>
  </si>
  <si>
    <t>基本許容応力の範囲及び打ち切り限界に次に表わす補正係数を掛けて補正する。</t>
  </si>
  <si>
    <t>( -1.00 &lt; R &lt; 1.00 )</t>
  </si>
  <si>
    <t>1.30 (1.00 - R ) / (1.60 - R )</t>
  </si>
  <si>
    <t>( R &gt; 1.00 )</t>
  </si>
  <si>
    <t xml:space="preserve">R = σmin / σmax </t>
  </si>
  <si>
    <t>本照査では R = Mmin / Mmax で算定する。</t>
  </si>
  <si>
    <t>板厚に関する補正係数  Ct</t>
  </si>
  <si>
    <t>板厚が 25 mm 以上及び非仕上げ溶接継手の中で十字型溶接, 横突き合わせ溶接継手, ガセット溶接継手などで</t>
  </si>
  <si>
    <t>直応力に対する基本許容応力の範囲及び打ち切り限界に次に表わす補正係数を掛けて補正する。</t>
  </si>
  <si>
    <t>t : 板厚 (mm)</t>
  </si>
  <si>
    <t>ただし 十字型溶接継手の中で付加板厚が12mm 以下である場合には補正しなくてもよい。</t>
  </si>
  <si>
    <t>(4) 適用応力別照査部位</t>
  </si>
  <si>
    <t>区分</t>
  </si>
  <si>
    <t>適 用 応  力</t>
  </si>
  <si>
    <t>照 査 部 位</t>
  </si>
  <si>
    <t>強度等級</t>
  </si>
  <si>
    <t>位置</t>
  </si>
  <si>
    <t>上フランジ最大応力度</t>
  </si>
  <si>
    <t xml:space="preserve">  主桁腹板と上フランジ</t>
  </si>
  <si>
    <t>D</t>
  </si>
  <si>
    <t>①</t>
  </si>
  <si>
    <t>E</t>
  </si>
  <si>
    <t xml:space="preserve">  上フランジと垂直補剛材</t>
  </si>
  <si>
    <t xml:space="preserve">  上フランジとスタッド</t>
  </si>
  <si>
    <t xml:space="preserve">  主桁腹板(上)と垂直補剛材</t>
  </si>
  <si>
    <t>③</t>
  </si>
  <si>
    <t xml:space="preserve">  主桁腹板と横桁腹板天端</t>
  </si>
  <si>
    <t>⑦</t>
  </si>
  <si>
    <t xml:space="preserve"> 下フランジ最大応力度</t>
  </si>
  <si>
    <t>②</t>
  </si>
  <si>
    <t>④</t>
  </si>
  <si>
    <t xml:space="preserve"> 腹板水平補剛材(上側)</t>
  </si>
  <si>
    <t xml:space="preserve">  主桁腹板と水平補剛材(上側)</t>
  </si>
  <si>
    <t>G</t>
  </si>
  <si>
    <t>⑤</t>
  </si>
  <si>
    <t xml:space="preserve"> 腹板水平補剛材(下側)</t>
  </si>
  <si>
    <t xml:space="preserve">  主桁腹板と水平補剛材(下側)</t>
  </si>
  <si>
    <t>G</t>
  </si>
  <si>
    <t>⑥</t>
  </si>
  <si>
    <t xml:space="preserve"> 腹板任意点</t>
  </si>
  <si>
    <t xml:space="preserve">  主桁腹板と横桁下フランジ</t>
  </si>
  <si>
    <t>⑧</t>
  </si>
  <si>
    <t xml:space="preserve">  主桁腹板と横桁腹板下端</t>
  </si>
  <si>
    <t>(5) 疲労荷重による断面力集計</t>
  </si>
  <si>
    <t xml:space="preserve"> - 1 車線載荷時</t>
  </si>
  <si>
    <t>格点</t>
  </si>
  <si>
    <t>死荷重</t>
  </si>
  <si>
    <t>第1波</t>
  </si>
  <si>
    <t>総計</t>
  </si>
  <si>
    <t>活荷重</t>
  </si>
  <si>
    <t>死荷重+活荷重</t>
  </si>
  <si>
    <t>番号</t>
  </si>
  <si>
    <t>Md</t>
  </si>
  <si>
    <t>M1max</t>
  </si>
  <si>
    <t>M1min</t>
  </si>
  <si>
    <t>ΔM1</t>
  </si>
  <si>
    <t>Md+M1max</t>
  </si>
  <si>
    <t>Md+M1min</t>
  </si>
  <si>
    <t>M2max</t>
  </si>
  <si>
    <t>M2min</t>
  </si>
  <si>
    <t>ΔM2</t>
  </si>
  <si>
    <t>Md+M2max</t>
  </si>
  <si>
    <t>Md+M2min</t>
  </si>
  <si>
    <t>M(d+l)max</t>
  </si>
  <si>
    <t>M(d+l)min</t>
  </si>
  <si>
    <t>ΔM(d+l)</t>
  </si>
  <si>
    <t xml:space="preserve"> - 2 車線載荷時</t>
  </si>
  <si>
    <t>すべての車線の応力範囲の中で最大の応力範囲に対して照査する.</t>
  </si>
  <si>
    <t>1) 上フランジ最大応力度に対する照査</t>
  </si>
  <si>
    <t xml:space="preserve">該当位置の応力に対して最も高い強度等級である(E 等級)で 上フランジと垂直補剛材を </t>
  </si>
  <si>
    <t>代表して照査することによりこの位置でのすべての疲労照査の代わりとする.</t>
  </si>
  <si>
    <t>一定振幅に対する応力範囲の打ち切り限界</t>
  </si>
  <si>
    <t>Δσce =</t>
  </si>
  <si>
    <t>( N/mm2 )</t>
  </si>
  <si>
    <t>t1 : 板厚, t2 : 付加板厚</t>
  </si>
  <si>
    <t>Δσmax</t>
  </si>
  <si>
    <t>t1</t>
  </si>
  <si>
    <t>t2</t>
  </si>
  <si>
    <t>R</t>
  </si>
  <si>
    <t>Ct</t>
  </si>
  <si>
    <t>Δσce CrCt</t>
  </si>
  <si>
    <t>判定</t>
  </si>
  <si>
    <t>(mm)</t>
  </si>
  <si>
    <t>2) 下フランジ最大応力度に対する照査</t>
  </si>
  <si>
    <t>3) 腹板水平補剛材(上側)に対する照査</t>
  </si>
  <si>
    <t xml:space="preserve">該当位置の応力に対して最も高い強度等級である(G 等級)で 主桁腹板と水平補剛材(上側)を </t>
  </si>
  <si>
    <t>4) 腹板水平補剛材(下側)に対する照査</t>
  </si>
  <si>
    <t xml:space="preserve">該当位置の応力に対して最も高い強度等級である(G 等級)で 主桁腹板と水平補剛材(下側)を </t>
  </si>
  <si>
    <t>5) 腹板任意点応力度に対する照査</t>
  </si>
  <si>
    <t xml:space="preserve">該当位置の応力に対して最も高い強度等級である(G 等級)で 主桁腹板と横桁下フランジを </t>
  </si>
  <si>
    <t>(7) 累積損傷度による照査</t>
  </si>
  <si>
    <t>すべての車線での変動振幅応力に対して疲労寿命に対する累積損傷度を照査する.</t>
  </si>
  <si>
    <t>nti = ADTTSLi ×γn × 365 × Y =</t>
  </si>
  <si>
    <t>回</t>
  </si>
  <si>
    <t>nti : 疲労設計荷重の載荷回数</t>
  </si>
  <si>
    <t>ADTTSLi : 一方向一車線当りの大型車交通量</t>
  </si>
  <si>
    <t>γn : 頻度補正係数</t>
  </si>
  <si>
    <t>Y : 設計供用期間 (年)</t>
  </si>
  <si>
    <t>Ni,j : 疲労設計曲線によって求められる Δσi,j または Δτi,j に対応する疲労寿命</t>
  </si>
  <si>
    <t>Δσi,j  Δτi,j : 車線iに対応する疲労設計荷重への移動載荷で得られる j番目の応力範囲</t>
  </si>
  <si>
    <t xml:space="preserve">Di : 車線 iに対する疲労設計荷重の移動載荷による累積損傷度 </t>
  </si>
  <si>
    <t>Di = Σ( nti / Ni,j )</t>
  </si>
  <si>
    <t>直応力を受ける継手の強度等級</t>
  </si>
  <si>
    <t>Δσf =</t>
  </si>
  <si>
    <t>( N/mm2 )  (m=3)</t>
  </si>
  <si>
    <t>直応力を受ける継手に変動振幅応力に対する応力範囲の打ち切り限界</t>
  </si>
  <si>
    <t>Δσve =</t>
  </si>
  <si>
    <t>車線</t>
  </si>
  <si>
    <t>応力範囲</t>
  </si>
  <si>
    <t>Δ(Md+Mi,j)</t>
  </si>
  <si>
    <t>Δσi,jmax</t>
  </si>
  <si>
    <t>ΔσfCrCt</t>
  </si>
  <si>
    <t>ΔσveCrCt</t>
  </si>
  <si>
    <t>nti</t>
  </si>
  <si>
    <t>Ni,j</t>
  </si>
  <si>
    <t>Di,j</t>
  </si>
  <si>
    <t>ΣD</t>
  </si>
  <si>
    <t>i</t>
  </si>
  <si>
    <t>j</t>
  </si>
  <si>
    <t>(回)</t>
  </si>
  <si>
    <r>
      <t xml:space="preserve">  </t>
    </r>
    <r>
      <rPr>
        <sz val="9"/>
        <rFont val="굴림체"/>
        <family val="3"/>
      </rPr>
      <t>피로조사</t>
    </r>
    <r>
      <rPr>
        <sz val="9"/>
        <rFont val="ＭＳ ゴシック"/>
        <family val="3"/>
      </rPr>
      <t xml:space="preserve"> </t>
    </r>
    <r>
      <rPr>
        <sz val="9"/>
        <rFont val="굴림체"/>
        <family val="3"/>
      </rPr>
      <t>단면위치</t>
    </r>
  </si>
  <si>
    <t>( I桁橋, 格子解析 )</t>
  </si>
  <si>
    <r>
      <t>平均応力度に関する補正係数 C</t>
    </r>
    <r>
      <rPr>
        <vertAlign val="subscript"/>
        <sz val="9"/>
        <rFont val="ＭＳ ゴシック"/>
        <family val="3"/>
      </rPr>
      <t>R</t>
    </r>
  </si>
  <si>
    <r>
      <t>C</t>
    </r>
    <r>
      <rPr>
        <vertAlign val="subscript"/>
        <sz val="9"/>
        <rFont val="ＭＳ ゴシック"/>
        <family val="3"/>
      </rPr>
      <t>R</t>
    </r>
  </si>
  <si>
    <t>( R ≤ -1.00 )</t>
  </si>
  <si>
    <r>
      <t>( 25 / t )</t>
    </r>
    <r>
      <rPr>
        <vertAlign val="superscript"/>
        <sz val="9"/>
        <rFont val="ＭＳ ゴシック"/>
        <family val="3"/>
      </rPr>
      <t>1/4</t>
    </r>
  </si>
  <si>
    <t xml:space="preserve">  主桁腹板と下フランジ</t>
  </si>
  <si>
    <t xml:space="preserve">  主桁腹板(下)と垂直補剛材</t>
  </si>
  <si>
    <t>9. 使用性照査</t>
  </si>
  <si>
    <t xml:space="preserve"> 9.1 疲労照査 </t>
  </si>
  <si>
    <t>第2波</t>
  </si>
  <si>
    <t>(6) 一定振幅応力に対する応力範囲の打ち切り限界による照査(簡便な疲労照査)</t>
  </si>
  <si>
    <t>Cr</t>
  </si>
  <si>
    <t>Ix</t>
  </si>
  <si>
    <t>y</t>
  </si>
  <si>
    <t>(mm4)</t>
  </si>
  <si>
    <t>(kN M)</t>
  </si>
  <si>
    <t>(N/mm2)</t>
  </si>
  <si>
    <t xml:space="preserve">該当位置の応力に対して最も高い強度等級である(E 等級)で 主桁腹板(下)と垂直補剛材を </t>
  </si>
  <si>
    <t>Ni,j = 2 × 1000000 × Δσf^m / Δσ^m    ( Δσ &gt; Δσve CrCt )</t>
  </si>
  <si>
    <t>Ni,j = ∞                               ( Δσ ≦ Δσve CrCt )</t>
  </si>
  <si>
    <t>D ≦ 1.00          D : 累積損傷度 D = ΣDi</t>
  </si>
  <si>
    <t>SM400</t>
  </si>
  <si>
    <t>使用継手等において, 鋼道路橋の疲労設計指針  表-4.3.1の条件をすべて満足する。</t>
  </si>
  <si>
    <t>従って疲労設計に対する安全性が確保されていると見做してもよい。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</si>
</sst>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_);[Red]\(0.0\)"/>
    <numFmt numFmtId="186" formatCode="0_ "/>
    <numFmt numFmtId="187" formatCode="_(&quot;$&quot;* #,##0_);_(&quot;$&quot;* \(#,##0\);_(&quot;$&quot;* &quot;-&quot;_);_(@_)"/>
    <numFmt numFmtId="188" formatCode="0.0"/>
    <numFmt numFmtId="189" formatCode="&quot;H&quot;0"/>
    <numFmt numFmtId="190" formatCode="0.00&quot; ㎠&quot;"/>
    <numFmt numFmtId="191" formatCode="&quot;T = &quot;0&quot; ㎝&quot;"/>
    <numFmt numFmtId="192" formatCode="0.0_ "/>
    <numFmt numFmtId="193" formatCode="0.00_ "/>
    <numFmt numFmtId="194" formatCode="0.000_ "/>
    <numFmt numFmtId="195" formatCode="0_);[Red]\(0\)"/>
    <numFmt numFmtId="196" formatCode="0.000E+00"/>
    <numFmt numFmtId="197" formatCode="0.0000E+00"/>
    <numFmt numFmtId="198" formatCode="0.0&quot; mm&quot;"/>
    <numFmt numFmtId="199" formatCode="0&quot; mm&quot;"/>
    <numFmt numFmtId="200" formatCode="###0.000"/>
    <numFmt numFmtId="201" formatCode="###0"/>
    <numFmt numFmtId="202" formatCode="###0.00"/>
    <numFmt numFmtId="203" formatCode="###0.0"/>
    <numFmt numFmtId="204" formatCode="0.00000E+00"/>
    <numFmt numFmtId="205" formatCode="0.000_);[Red]\(0.000\)"/>
  </numFmts>
  <fonts count="30">
    <font>
      <sz val="11"/>
      <name val="돋움"/>
      <family val="2"/>
    </font>
    <font>
      <b/>
      <sz val="11"/>
      <name val="돋움"/>
      <family val="2"/>
    </font>
    <font>
      <i/>
      <sz val="11"/>
      <name val="돋움"/>
      <family val="2"/>
    </font>
    <font>
      <b/>
      <i/>
      <sz val="11"/>
      <name val="돋움"/>
      <family val="2"/>
    </font>
    <font>
      <sz val="12"/>
      <name val="바탕체"/>
      <family val="3"/>
    </font>
    <font>
      <sz val="10"/>
      <name val="바탕체"/>
      <family val="3"/>
    </font>
    <font>
      <sz val="10"/>
      <name val="Arial"/>
      <family val="2"/>
    </font>
    <font>
      <sz val="10"/>
      <name val="Times New Roman"/>
      <family val="1"/>
    </font>
    <font>
      <sz val="10"/>
      <name val="굴림체"/>
      <family val="3"/>
    </font>
    <font>
      <sz val="8"/>
      <name val="바탕체"/>
      <family val="3"/>
    </font>
    <font>
      <sz val="9"/>
      <name val="굴림체"/>
      <family val="3"/>
    </font>
    <font>
      <u val="single"/>
      <sz val="10"/>
      <color indexed="36"/>
      <name val="굴림체"/>
      <family val="3"/>
    </font>
    <font>
      <u val="single"/>
      <sz val="10"/>
      <color indexed="12"/>
      <name val="굴림체"/>
      <family val="3"/>
    </font>
    <font>
      <b/>
      <sz val="12"/>
      <name val="Arial"/>
      <family val="2"/>
    </font>
    <font>
      <sz val="8"/>
      <name val="돋움"/>
      <family val="2"/>
    </font>
    <font>
      <sz val="9"/>
      <name val="ＭＳ ゴシック"/>
      <family val="3"/>
    </font>
    <font>
      <sz val="9"/>
      <name val="돋움"/>
      <family val="2"/>
    </font>
    <font>
      <sz val="10"/>
      <color indexed="8"/>
      <name val="바탕"/>
      <family val="1"/>
    </font>
    <font>
      <sz val="10"/>
      <color indexed="8"/>
      <name val="Times New Roman"/>
      <family val="1"/>
    </font>
    <font>
      <sz val="9"/>
      <color indexed="8"/>
      <name val="ＭＳ ゴシック"/>
      <family val="3"/>
    </font>
    <font>
      <sz val="10.95"/>
      <name val="돋움"/>
      <family val="2"/>
    </font>
    <font>
      <sz val="9"/>
      <color indexed="8"/>
      <name val="MS Gothic"/>
      <family val="3"/>
    </font>
    <font>
      <sz val="10"/>
      <color indexed="8"/>
      <name val="MS Gothic"/>
      <family val="3"/>
    </font>
    <font>
      <sz val="10"/>
      <color indexed="8"/>
      <name val="ＭＳ ゴシック"/>
      <family val="3"/>
    </font>
    <font>
      <sz val="10"/>
      <color indexed="8"/>
      <name val="ＭＳ Ｐ明朝"/>
      <family val="1"/>
    </font>
    <font>
      <sz val="10"/>
      <color indexed="8"/>
      <name val="MS PMincho"/>
      <family val="1"/>
    </font>
    <font>
      <b/>
      <sz val="9"/>
      <name val="ＭＳ ゴシック"/>
      <family val="3"/>
    </font>
    <font>
      <vertAlign val="superscript"/>
      <sz val="9"/>
      <name val="ＭＳ ゴシック"/>
      <family val="3"/>
    </font>
    <font>
      <vertAlign val="subscript"/>
      <sz val="9"/>
      <name val="ＭＳ ゴシック"/>
      <family val="3"/>
    </font>
    <font>
      <sz val="10"/>
      <name val="ＭＳ ゴシック"/>
      <family val="3"/>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8" fillId="0" borderId="0">
      <alignment/>
      <protection locked="0"/>
    </xf>
    <xf numFmtId="41" fontId="6" fillId="0" borderId="0" applyFont="0" applyFill="0" applyBorder="0" applyAlignment="0" applyProtection="0"/>
    <xf numFmtId="189" fontId="8" fillId="0" borderId="0">
      <alignment/>
      <protection locked="0"/>
    </xf>
    <xf numFmtId="190" fontId="8" fillId="0" borderId="0">
      <alignment/>
      <protection locked="0"/>
    </xf>
    <xf numFmtId="187" fontId="6" fillId="0" borderId="0" applyFont="0" applyFill="0" applyBorder="0" applyAlignment="0" applyProtection="0"/>
    <xf numFmtId="189" fontId="8" fillId="0" borderId="0">
      <alignment/>
      <protection locked="0"/>
    </xf>
    <xf numFmtId="190" fontId="8" fillId="0" borderId="0">
      <alignment/>
      <protection locked="0"/>
    </xf>
    <xf numFmtId="190" fontId="8" fillId="0" borderId="0">
      <alignment/>
      <protection locked="0"/>
    </xf>
    <xf numFmtId="0" fontId="13" fillId="0" borderId="1" applyNumberFormat="0" applyAlignment="0" applyProtection="0"/>
    <xf numFmtId="0" fontId="13" fillId="0" borderId="2">
      <alignment horizontal="left" vertical="center"/>
      <protection/>
    </xf>
    <xf numFmtId="190" fontId="8" fillId="0" borderId="0">
      <alignment/>
      <protection locked="0"/>
    </xf>
    <xf numFmtId="190" fontId="8" fillId="0" borderId="0">
      <alignment/>
      <protection locked="0"/>
    </xf>
    <xf numFmtId="0" fontId="7" fillId="0" borderId="0">
      <alignment/>
      <protection/>
    </xf>
    <xf numFmtId="190" fontId="8" fillId="0" borderId="0">
      <alignment/>
      <protection locked="0"/>
    </xf>
    <xf numFmtId="190" fontId="8" fillId="0" borderId="3">
      <alignment/>
      <protection locked="0"/>
    </xf>
    <xf numFmtId="9" fontId="0" fillId="0" borderId="0" applyFont="0" applyFill="0" applyBorder="0" applyAlignment="0" applyProtection="0"/>
    <xf numFmtId="0" fontId="1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11" fillId="0" borderId="0" applyNumberFormat="0" applyFill="0" applyBorder="0" applyAlignment="0" applyProtection="0"/>
    <xf numFmtId="41" fontId="4" fillId="0" borderId="0" applyFont="0" applyFill="0" applyBorder="0" applyAlignment="0" applyProtection="0"/>
    <xf numFmtId="191" fontId="8" fillId="0" borderId="0" applyFont="0" applyFill="0" applyBorder="0" applyAlignment="0" applyProtection="0"/>
    <xf numFmtId="0" fontId="5" fillId="0" borderId="0">
      <alignment/>
      <protection/>
    </xf>
    <xf numFmtId="0" fontId="5" fillId="0" borderId="0">
      <alignment/>
      <protection/>
    </xf>
  </cellStyleXfs>
  <cellXfs count="143">
    <xf numFmtId="0" fontId="0" fillId="0" borderId="0" xfId="0" applyAlignment="1">
      <alignment/>
    </xf>
    <xf numFmtId="0" fontId="15" fillId="0" borderId="0" xfId="0" applyFont="1" applyAlignment="1">
      <alignment vertical="center"/>
    </xf>
    <xf numFmtId="0" fontId="15" fillId="0" borderId="0" xfId="40" applyFont="1" applyFill="1" applyAlignment="1">
      <alignment vertical="center"/>
      <protection/>
    </xf>
    <xf numFmtId="0" fontId="15" fillId="0" borderId="0" xfId="40" applyFont="1" applyFill="1" applyBorder="1" applyAlignment="1">
      <alignment vertical="center"/>
      <protection/>
    </xf>
    <xf numFmtId="0" fontId="26" fillId="0" borderId="0" xfId="40" applyFont="1" applyFill="1" applyAlignment="1">
      <alignment horizontal="left" vertical="center"/>
      <protection/>
    </xf>
    <xf numFmtId="0" fontId="15" fillId="0" borderId="0" xfId="40" applyFont="1" applyFill="1" applyAlignment="1" quotePrefix="1">
      <alignment horizontal="left" vertical="center"/>
      <protection/>
    </xf>
    <xf numFmtId="0" fontId="15" fillId="2" borderId="0" xfId="40" applyFont="1" applyFill="1" applyAlignment="1">
      <alignment vertical="center"/>
      <protection/>
    </xf>
    <xf numFmtId="0" fontId="15" fillId="0" borderId="0" xfId="40" applyFont="1" applyFill="1" applyBorder="1" applyAlignment="1">
      <alignment horizontal="center" vertical="center"/>
      <protection/>
    </xf>
    <xf numFmtId="193" fontId="15" fillId="0" borderId="0" xfId="40" applyNumberFormat="1" applyFont="1" applyFill="1" applyBorder="1" applyAlignment="1">
      <alignment horizontal="centerContinuous" vertical="center"/>
      <protection/>
    </xf>
    <xf numFmtId="193" fontId="15" fillId="0" borderId="0" xfId="0" applyNumberFormat="1" applyFont="1" applyBorder="1" applyAlignment="1">
      <alignment horizontal="centerContinuous" vertical="center"/>
    </xf>
    <xf numFmtId="0" fontId="15" fillId="0" borderId="0" xfId="40" applyFont="1" applyFill="1" applyAlignment="1">
      <alignment horizontal="left" vertical="center"/>
      <protection/>
    </xf>
    <xf numFmtId="0" fontId="15" fillId="0" borderId="0" xfId="40" applyFont="1" applyFill="1" applyBorder="1" applyAlignment="1">
      <alignment horizontal="left" vertical="center"/>
      <protection/>
    </xf>
    <xf numFmtId="0" fontId="15" fillId="0" borderId="0" xfId="40" applyFont="1" applyFill="1" applyBorder="1" applyAlignment="1">
      <alignment horizontal="centerContinuous" vertical="center"/>
      <protection/>
    </xf>
    <xf numFmtId="0" fontId="15" fillId="0" borderId="0" xfId="0" applyFont="1" applyBorder="1" applyAlignment="1">
      <alignment horizontal="centerContinuous" vertical="center"/>
    </xf>
    <xf numFmtId="193" fontId="15" fillId="0" borderId="0" xfId="40" applyNumberFormat="1" applyFont="1" applyFill="1" applyBorder="1" applyAlignment="1">
      <alignment horizontal="left" vertical="center"/>
      <protection/>
    </xf>
    <xf numFmtId="193"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29" fillId="0" borderId="0" xfId="0" applyFont="1" applyAlignment="1">
      <alignment vertical="center"/>
    </xf>
    <xf numFmtId="0" fontId="15" fillId="0" borderId="0" xfId="0" applyFont="1" applyBorder="1" applyAlignment="1">
      <alignment horizontal="center" vertical="center"/>
    </xf>
    <xf numFmtId="0" fontId="15" fillId="0" borderId="0" xfId="0" applyFont="1" applyAlignment="1">
      <alignment/>
    </xf>
    <xf numFmtId="186" fontId="15" fillId="0" borderId="4" xfId="40" applyNumberFormat="1" applyFont="1" applyFill="1" applyBorder="1" applyAlignment="1">
      <alignment horizontal="center" vertical="center"/>
      <protection/>
    </xf>
    <xf numFmtId="186" fontId="15" fillId="0" borderId="5" xfId="40" applyNumberFormat="1" applyFont="1" applyFill="1" applyBorder="1" applyAlignment="1">
      <alignment horizontal="center" vertical="center"/>
      <protection/>
    </xf>
    <xf numFmtId="186" fontId="15" fillId="0" borderId="6" xfId="40" applyNumberFormat="1" applyFont="1" applyFill="1" applyBorder="1" applyAlignment="1">
      <alignment horizontal="center" vertical="center"/>
      <protection/>
    </xf>
    <xf numFmtId="200" fontId="26" fillId="0" borderId="0" xfId="0" applyNumberFormat="1" applyFont="1" applyAlignment="1">
      <alignment vertical="center"/>
    </xf>
    <xf numFmtId="200" fontId="15" fillId="0" borderId="0" xfId="0" applyNumberFormat="1" applyFont="1" applyAlignment="1">
      <alignment vertical="center"/>
    </xf>
    <xf numFmtId="200" fontId="15" fillId="0" borderId="0" xfId="0" applyNumberFormat="1" applyFont="1" applyAlignment="1">
      <alignment horizontal="center" vertical="center"/>
    </xf>
    <xf numFmtId="186" fontId="15" fillId="0" borderId="7" xfId="40" applyNumberFormat="1" applyFont="1" applyFill="1" applyBorder="1" applyAlignment="1">
      <alignment horizontal="center" vertical="center"/>
      <protection/>
    </xf>
    <xf numFmtId="0" fontId="15" fillId="0" borderId="8" xfId="40" applyFont="1" applyFill="1" applyBorder="1" applyAlignment="1">
      <alignment horizontal="center" vertical="center"/>
      <protection/>
    </xf>
    <xf numFmtId="0" fontId="15" fillId="0" borderId="8" xfId="0" applyFont="1" applyBorder="1" applyAlignment="1">
      <alignment horizontal="left" vertical="center"/>
    </xf>
    <xf numFmtId="0" fontId="15" fillId="0" borderId="8" xfId="40" applyFont="1" applyFill="1" applyBorder="1" applyAlignment="1">
      <alignment horizontal="left" vertical="center"/>
      <protection/>
    </xf>
    <xf numFmtId="0" fontId="15" fillId="2" borderId="8" xfId="40" applyFont="1" applyFill="1" applyBorder="1" applyAlignment="1">
      <alignment horizontal="left" vertical="center"/>
      <protection/>
    </xf>
    <xf numFmtId="0" fontId="15" fillId="0" borderId="9" xfId="40" applyFont="1" applyFill="1" applyBorder="1" applyAlignment="1">
      <alignment horizontal="center" vertical="center"/>
      <protection/>
    </xf>
    <xf numFmtId="0" fontId="15" fillId="0" borderId="2" xfId="40" applyFont="1" applyFill="1" applyBorder="1" applyAlignment="1">
      <alignment horizontal="center" vertical="center"/>
      <protection/>
    </xf>
    <xf numFmtId="0" fontId="15" fillId="0" borderId="10" xfId="40" applyFont="1" applyFill="1" applyBorder="1" applyAlignment="1">
      <alignment horizontal="center" vertical="center"/>
      <protection/>
    </xf>
    <xf numFmtId="186" fontId="15" fillId="0" borderId="0" xfId="40" applyNumberFormat="1" applyFont="1" applyFill="1" applyBorder="1" applyAlignment="1">
      <alignment horizontal="center" vertical="center"/>
      <protection/>
    </xf>
    <xf numFmtId="186" fontId="15" fillId="0" borderId="11" xfId="40" applyNumberFormat="1" applyFont="1" applyFill="1" applyBorder="1" applyAlignment="1">
      <alignment horizontal="center" vertical="center"/>
      <protection/>
    </xf>
    <xf numFmtId="186" fontId="15" fillId="0" borderId="12" xfId="40" applyNumberFormat="1" applyFont="1" applyFill="1" applyBorder="1" applyAlignment="1">
      <alignment horizontal="center" vertical="center"/>
      <protection/>
    </xf>
    <xf numFmtId="186" fontId="15" fillId="0" borderId="13" xfId="40" applyNumberFormat="1" applyFont="1" applyFill="1" applyBorder="1" applyAlignment="1">
      <alignment horizontal="center" vertical="center"/>
      <protection/>
    </xf>
    <xf numFmtId="186" fontId="15" fillId="0" borderId="14" xfId="40" applyNumberFormat="1" applyFont="1" applyFill="1" applyBorder="1" applyAlignment="1">
      <alignment horizontal="center" vertical="center"/>
      <protection/>
    </xf>
    <xf numFmtId="186" fontId="15" fillId="0" borderId="9" xfId="40" applyNumberFormat="1" applyFont="1" applyFill="1" applyBorder="1" applyAlignment="1">
      <alignment horizontal="center" vertical="center"/>
      <protection/>
    </xf>
    <xf numFmtId="186" fontId="15" fillId="0" borderId="2" xfId="40" applyNumberFormat="1" applyFont="1" applyFill="1" applyBorder="1" applyAlignment="1">
      <alignment horizontal="center" vertical="center"/>
      <protection/>
    </xf>
    <xf numFmtId="186" fontId="15" fillId="0" borderId="10" xfId="40" applyNumberFormat="1" applyFont="1" applyFill="1" applyBorder="1" applyAlignment="1">
      <alignment horizontal="center" vertical="center"/>
      <protection/>
    </xf>
    <xf numFmtId="0" fontId="15" fillId="0" borderId="8" xfId="0" applyFont="1" applyBorder="1" applyAlignment="1">
      <alignment horizontal="center" vertical="center"/>
    </xf>
    <xf numFmtId="0" fontId="15" fillId="0" borderId="0" xfId="40" applyFont="1" applyFill="1" applyAlignment="1">
      <alignment vertical="center"/>
      <protection/>
    </xf>
    <xf numFmtId="0" fontId="15" fillId="0" borderId="9" xfId="40" applyFont="1" applyFill="1" applyBorder="1" applyAlignment="1">
      <alignment horizontal="left" vertical="center"/>
      <protection/>
    </xf>
    <xf numFmtId="0" fontId="15" fillId="0" borderId="2" xfId="40" applyFont="1" applyFill="1" applyBorder="1" applyAlignment="1">
      <alignment horizontal="left" vertical="center"/>
      <protection/>
    </xf>
    <xf numFmtId="0" fontId="15" fillId="0" borderId="10" xfId="40" applyFont="1" applyFill="1" applyBorder="1" applyAlignment="1">
      <alignment horizontal="left" vertical="center"/>
      <protection/>
    </xf>
    <xf numFmtId="0" fontId="15" fillId="0" borderId="7" xfId="40" applyFont="1" applyFill="1" applyBorder="1" applyAlignment="1">
      <alignment horizontal="center" vertical="center"/>
      <protection/>
    </xf>
    <xf numFmtId="0" fontId="15" fillId="0" borderId="6" xfId="40" applyFont="1" applyFill="1" applyBorder="1" applyAlignment="1">
      <alignment horizontal="center" vertical="center"/>
      <protection/>
    </xf>
    <xf numFmtId="0" fontId="15" fillId="0" borderId="4" xfId="40" applyFont="1" applyFill="1" applyBorder="1" applyAlignment="1">
      <alignment horizontal="center" vertical="center"/>
      <protection/>
    </xf>
    <xf numFmtId="0" fontId="15" fillId="0" borderId="5" xfId="40" applyFont="1" applyFill="1" applyBorder="1" applyAlignment="1">
      <alignment horizontal="center" vertical="center"/>
      <protection/>
    </xf>
    <xf numFmtId="0" fontId="15" fillId="0" borderId="0" xfId="40" applyFont="1" applyFill="1" applyBorder="1" applyAlignment="1">
      <alignment horizontal="center" vertical="center"/>
      <protection/>
    </xf>
    <xf numFmtId="0" fontId="15" fillId="0" borderId="11" xfId="40" applyFont="1" applyFill="1" applyBorder="1" applyAlignment="1">
      <alignment horizontal="center" vertical="center"/>
      <protection/>
    </xf>
    <xf numFmtId="0" fontId="15" fillId="0" borderId="12" xfId="40" applyFont="1" applyFill="1" applyBorder="1" applyAlignment="1">
      <alignment horizontal="center" vertical="center"/>
      <protection/>
    </xf>
    <xf numFmtId="0" fontId="15" fillId="0" borderId="13" xfId="40" applyFont="1" applyFill="1" applyBorder="1" applyAlignment="1">
      <alignment horizontal="center" vertical="center"/>
      <protection/>
    </xf>
    <xf numFmtId="0" fontId="15" fillId="0" borderId="14" xfId="40" applyFont="1" applyFill="1" applyBorder="1" applyAlignment="1">
      <alignment horizontal="center" vertical="center"/>
      <protection/>
    </xf>
    <xf numFmtId="0" fontId="15" fillId="0" borderId="7" xfId="0" applyFont="1" applyBorder="1" applyAlignment="1">
      <alignment horizontal="left" vertical="center"/>
    </xf>
    <xf numFmtId="0" fontId="15" fillId="0" borderId="6" xfId="0" applyFont="1" applyBorder="1" applyAlignment="1">
      <alignment horizontal="left" vertical="center"/>
    </xf>
    <xf numFmtId="0" fontId="15" fillId="0" borderId="4"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2" borderId="9" xfId="40" applyFont="1" applyFill="1" applyBorder="1" applyAlignment="1">
      <alignment horizontal="left" vertical="center"/>
      <protection/>
    </xf>
    <xf numFmtId="0" fontId="15" fillId="2" borderId="2" xfId="40" applyFont="1" applyFill="1" applyBorder="1" applyAlignment="1">
      <alignment horizontal="left" vertical="center"/>
      <protection/>
    </xf>
    <xf numFmtId="0" fontId="15" fillId="2" borderId="10" xfId="40" applyFont="1" applyFill="1" applyBorder="1" applyAlignment="1">
      <alignment horizontal="left" vertical="center"/>
      <protection/>
    </xf>
    <xf numFmtId="0" fontId="15" fillId="0" borderId="0" xfId="0" applyFont="1" applyAlignment="1">
      <alignment vertical="center"/>
    </xf>
    <xf numFmtId="0" fontId="15" fillId="0" borderId="5"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196" fontId="15" fillId="0" borderId="15" xfId="0" applyNumberFormat="1" applyFont="1" applyBorder="1" applyAlignment="1">
      <alignment horizontal="center" vertical="center"/>
    </xf>
    <xf numFmtId="200" fontId="15" fillId="0" borderId="16" xfId="0" applyNumberFormat="1" applyFont="1" applyBorder="1" applyAlignment="1">
      <alignment horizontal="center" vertical="center"/>
    </xf>
    <xf numFmtId="200" fontId="15" fillId="0" borderId="17" xfId="0" applyNumberFormat="1" applyFont="1" applyBorder="1" applyAlignment="1">
      <alignment horizontal="center" vertical="center"/>
    </xf>
    <xf numFmtId="202" fontId="15" fillId="0" borderId="15" xfId="0" applyNumberFormat="1" applyFont="1" applyBorder="1" applyAlignment="1">
      <alignment horizontal="center" vertical="center"/>
    </xf>
    <xf numFmtId="202" fontId="15" fillId="0" borderId="16" xfId="0" applyNumberFormat="1" applyFont="1" applyBorder="1" applyAlignment="1">
      <alignment horizontal="center" vertical="center"/>
    </xf>
    <xf numFmtId="202" fontId="15" fillId="0" borderId="17" xfId="0" applyNumberFormat="1" applyFont="1" applyBorder="1" applyAlignment="1">
      <alignment horizontal="center" vertical="center"/>
    </xf>
    <xf numFmtId="202" fontId="15" fillId="0" borderId="18" xfId="0" applyNumberFormat="1" applyFont="1" applyBorder="1" applyAlignment="1">
      <alignment horizontal="center" vertical="center"/>
    </xf>
    <xf numFmtId="202" fontId="15" fillId="0" borderId="19" xfId="0" applyNumberFormat="1" applyFont="1" applyBorder="1" applyAlignment="1">
      <alignment horizontal="center" vertical="center"/>
    </xf>
    <xf numFmtId="202" fontId="15" fillId="0" borderId="20" xfId="0" applyNumberFormat="1" applyFont="1" applyBorder="1" applyAlignment="1">
      <alignment horizontal="center" vertical="center"/>
    </xf>
    <xf numFmtId="202" fontId="15" fillId="0" borderId="21" xfId="0" applyNumberFormat="1" applyFont="1" applyBorder="1" applyAlignment="1">
      <alignment horizontal="center" vertical="center"/>
    </xf>
    <xf numFmtId="202" fontId="15" fillId="0" borderId="0" xfId="0" applyNumberFormat="1" applyFont="1" applyBorder="1" applyAlignment="1">
      <alignment horizontal="center" vertical="center"/>
    </xf>
    <xf numFmtId="202" fontId="15" fillId="0" borderId="22" xfId="0" applyNumberFormat="1" applyFont="1" applyBorder="1" applyAlignment="1">
      <alignment horizontal="center" vertical="center"/>
    </xf>
    <xf numFmtId="202" fontId="15" fillId="0" borderId="23" xfId="0" applyNumberFormat="1" applyFont="1" applyBorder="1" applyAlignment="1">
      <alignment horizontal="center" vertical="center"/>
    </xf>
    <xf numFmtId="202" fontId="15" fillId="0" borderId="24" xfId="0" applyNumberFormat="1" applyFont="1" applyBorder="1" applyAlignment="1">
      <alignment horizontal="center" vertical="center"/>
    </xf>
    <xf numFmtId="202" fontId="15" fillId="0" borderId="25" xfId="0" applyNumberFormat="1" applyFont="1" applyBorder="1" applyAlignment="1">
      <alignment horizontal="center" vertical="center"/>
    </xf>
    <xf numFmtId="201" fontId="15" fillId="0" borderId="15" xfId="0" applyNumberFormat="1" applyFont="1" applyBorder="1" applyAlignment="1">
      <alignment horizontal="center" vertical="center"/>
    </xf>
    <xf numFmtId="201" fontId="15" fillId="0" borderId="16" xfId="0" applyNumberFormat="1" applyFont="1" applyBorder="1" applyAlignment="1">
      <alignment horizontal="center" vertical="center"/>
    </xf>
    <xf numFmtId="201" fontId="15" fillId="0" borderId="17" xfId="0" applyNumberFormat="1" applyFont="1" applyBorder="1" applyAlignment="1">
      <alignment horizontal="center" vertical="center"/>
    </xf>
    <xf numFmtId="200" fontId="15" fillId="0" borderId="15" xfId="0" applyNumberFormat="1" applyFont="1" applyBorder="1" applyAlignment="1">
      <alignment horizontal="center" vertical="center"/>
    </xf>
    <xf numFmtId="203" fontId="15" fillId="0" borderId="15" xfId="0" applyNumberFormat="1" applyFont="1" applyBorder="1" applyAlignment="1">
      <alignment horizontal="center" vertical="center"/>
    </xf>
    <xf numFmtId="203" fontId="15" fillId="0" borderId="16" xfId="0" applyNumberFormat="1" applyFont="1" applyBorder="1" applyAlignment="1">
      <alignment horizontal="center" vertical="center"/>
    </xf>
    <xf numFmtId="203" fontId="15" fillId="0" borderId="17" xfId="0" applyNumberFormat="1" applyFont="1" applyBorder="1" applyAlignment="1">
      <alignment horizontal="center" vertical="center"/>
    </xf>
    <xf numFmtId="201" fontId="15" fillId="0" borderId="18" xfId="0" applyNumberFormat="1" applyFont="1" applyBorder="1" applyAlignment="1">
      <alignment horizontal="center" vertical="center"/>
    </xf>
    <xf numFmtId="201" fontId="15" fillId="0" borderId="19" xfId="0" applyNumberFormat="1" applyFont="1" applyBorder="1" applyAlignment="1">
      <alignment horizontal="center" vertical="center"/>
    </xf>
    <xf numFmtId="201" fontId="15" fillId="0" borderId="20" xfId="0" applyNumberFormat="1" applyFont="1" applyBorder="1" applyAlignment="1">
      <alignment horizontal="center" vertical="center"/>
    </xf>
    <xf numFmtId="201" fontId="15" fillId="0" borderId="21" xfId="0" applyNumberFormat="1" applyFont="1" applyBorder="1" applyAlignment="1">
      <alignment horizontal="center" vertical="center"/>
    </xf>
    <xf numFmtId="201" fontId="15" fillId="0" borderId="0" xfId="0" applyNumberFormat="1" applyFont="1" applyBorder="1" applyAlignment="1">
      <alignment horizontal="center" vertical="center"/>
    </xf>
    <xf numFmtId="201" fontId="15" fillId="0" borderId="22" xfId="0" applyNumberFormat="1" applyFont="1" applyBorder="1" applyAlignment="1">
      <alignment horizontal="center" vertical="center"/>
    </xf>
    <xf numFmtId="201" fontId="15" fillId="0" borderId="23" xfId="0" applyNumberFormat="1" applyFont="1" applyBorder="1" applyAlignment="1">
      <alignment horizontal="center" vertical="center"/>
    </xf>
    <xf numFmtId="201" fontId="15" fillId="0" borderId="24" xfId="0" applyNumberFormat="1" applyFont="1" applyBorder="1" applyAlignment="1">
      <alignment horizontal="center" vertical="center"/>
    </xf>
    <xf numFmtId="201" fontId="15" fillId="0" borderId="25" xfId="0" applyNumberFormat="1" applyFont="1" applyBorder="1" applyAlignment="1">
      <alignment horizontal="center" vertical="center"/>
    </xf>
    <xf numFmtId="201" fontId="15" fillId="0" borderId="0" xfId="0" applyNumberFormat="1" applyFont="1" applyAlignment="1">
      <alignment horizontal="center" vertical="center"/>
    </xf>
    <xf numFmtId="200" fontId="15" fillId="0" borderId="0" xfId="0" applyNumberFormat="1" applyFont="1" applyAlignment="1">
      <alignment horizontal="center" vertical="center"/>
    </xf>
    <xf numFmtId="200" fontId="26" fillId="0" borderId="0" xfId="40" applyNumberFormat="1" applyFont="1" applyFill="1" applyAlignment="1" quotePrefix="1">
      <alignment horizontal="left" vertical="center"/>
      <protection/>
    </xf>
    <xf numFmtId="0" fontId="26" fillId="0" borderId="0" xfId="40" applyFont="1" applyFill="1" applyAlignment="1" quotePrefix="1">
      <alignment horizontal="left" vertical="center"/>
      <protection/>
    </xf>
    <xf numFmtId="0" fontId="26" fillId="0" borderId="0" xfId="40" applyFont="1" applyFill="1" applyBorder="1" applyAlignment="1" quotePrefix="1">
      <alignment horizontal="left" vertical="center"/>
      <protection/>
    </xf>
    <xf numFmtId="0" fontId="15" fillId="0" borderId="0" xfId="40" applyFont="1" applyFill="1" applyAlignment="1" quotePrefix="1">
      <alignment vertical="center"/>
      <protection/>
    </xf>
    <xf numFmtId="0" fontId="15" fillId="0" borderId="0" xfId="40" applyFont="1" applyFill="1" applyAlignment="1">
      <alignment horizontal="center" vertical="center"/>
      <protection/>
    </xf>
    <xf numFmtId="200" fontId="15" fillId="0" borderId="0" xfId="40" applyNumberFormat="1" applyFont="1" applyFill="1" applyAlignment="1">
      <alignment horizontal="center" vertical="center"/>
      <protection/>
    </xf>
    <xf numFmtId="201" fontId="15" fillId="0" borderId="0" xfId="40" applyNumberFormat="1" applyFont="1" applyFill="1" applyAlignment="1">
      <alignment horizontal="right" vertical="center"/>
      <protection/>
    </xf>
    <xf numFmtId="200" fontId="15" fillId="0" borderId="0" xfId="40" applyNumberFormat="1" applyFont="1" applyFill="1" applyAlignment="1">
      <alignment vertical="center"/>
      <protection/>
    </xf>
    <xf numFmtId="201" fontId="15" fillId="0" borderId="0" xfId="40" applyNumberFormat="1" applyFont="1" applyFill="1" applyAlignment="1">
      <alignment horizontal="center" vertical="center"/>
      <protection/>
    </xf>
    <xf numFmtId="203" fontId="15" fillId="0" borderId="0" xfId="40" applyNumberFormat="1" applyFont="1" applyFill="1" applyAlignment="1">
      <alignment horizontal="center" vertical="center"/>
      <protection/>
    </xf>
    <xf numFmtId="202" fontId="15" fillId="0" borderId="0" xfId="40" applyNumberFormat="1" applyFont="1" applyFill="1" applyAlignment="1">
      <alignment horizontal="center" vertical="center"/>
      <protection/>
    </xf>
    <xf numFmtId="201" fontId="26" fillId="0" borderId="0" xfId="0" applyNumberFormat="1" applyFont="1" applyAlignment="1">
      <alignment horizontal="left" vertical="center"/>
    </xf>
    <xf numFmtId="200" fontId="15" fillId="0" borderId="18" xfId="0" applyNumberFormat="1" applyFont="1" applyBorder="1" applyAlignment="1">
      <alignment horizontal="center" vertical="center"/>
    </xf>
    <xf numFmtId="200" fontId="0" fillId="0" borderId="19" xfId="0" applyNumberFormat="1" applyFont="1" applyBorder="1" applyAlignment="1">
      <alignment horizontal="center" vertical="center"/>
    </xf>
    <xf numFmtId="200" fontId="0" fillId="0" borderId="20" xfId="0" applyNumberFormat="1" applyFont="1" applyBorder="1" applyAlignment="1">
      <alignment horizontal="center" vertical="center"/>
    </xf>
    <xf numFmtId="200" fontId="15" fillId="0" borderId="19" xfId="0" applyNumberFormat="1" applyFont="1" applyBorder="1" applyAlignment="1">
      <alignment horizontal="center" vertical="center"/>
    </xf>
    <xf numFmtId="200" fontId="15" fillId="0" borderId="20" xfId="0" applyNumberFormat="1" applyFont="1" applyBorder="1" applyAlignment="1">
      <alignment horizontal="center" vertical="center"/>
    </xf>
    <xf numFmtId="200" fontId="15" fillId="0" borderId="21" xfId="0" applyNumberFormat="1" applyFont="1" applyBorder="1" applyAlignment="1">
      <alignment horizontal="center" vertical="center"/>
    </xf>
    <xf numFmtId="200" fontId="15" fillId="0" borderId="0" xfId="0" applyNumberFormat="1" applyFont="1" applyBorder="1" applyAlignment="1">
      <alignment horizontal="center" vertical="center"/>
    </xf>
    <xf numFmtId="200" fontId="15" fillId="0" borderId="22" xfId="0" applyNumberFormat="1" applyFont="1" applyBorder="1" applyAlignment="1">
      <alignment horizontal="center" vertical="center"/>
    </xf>
    <xf numFmtId="200" fontId="15" fillId="0" borderId="23" xfId="0" applyNumberFormat="1" applyFont="1" applyBorder="1" applyAlignment="1">
      <alignment horizontal="center" vertical="center"/>
    </xf>
    <xf numFmtId="200" fontId="15" fillId="0" borderId="24" xfId="0" applyNumberFormat="1" applyFont="1" applyBorder="1" applyAlignment="1">
      <alignment horizontal="center" vertical="center"/>
    </xf>
    <xf numFmtId="200" fontId="15" fillId="0" borderId="25" xfId="0" applyNumberFormat="1" applyFont="1" applyBorder="1" applyAlignment="1">
      <alignment horizontal="center" vertical="center"/>
    </xf>
    <xf numFmtId="200" fontId="0" fillId="0" borderId="24" xfId="0" applyNumberFormat="1" applyFont="1" applyBorder="1" applyAlignment="1">
      <alignment horizontal="center" vertical="center"/>
    </xf>
    <xf numFmtId="200" fontId="0" fillId="0" borderId="25" xfId="0" applyNumberFormat="1" applyFont="1" applyBorder="1" applyAlignment="1">
      <alignment horizontal="center" vertical="center"/>
    </xf>
    <xf numFmtId="204" fontId="15" fillId="0" borderId="15" xfId="0" applyNumberFormat="1" applyFont="1" applyBorder="1" applyAlignment="1">
      <alignment horizontal="center" vertical="center"/>
    </xf>
    <xf numFmtId="202" fontId="15" fillId="0" borderId="0" xfId="0" applyNumberFormat="1" applyFont="1" applyAlignment="1">
      <alignment horizontal="center" vertical="center"/>
    </xf>
    <xf numFmtId="203" fontId="15" fillId="0" borderId="0" xfId="0" applyNumberFormat="1" applyFont="1" applyAlignment="1">
      <alignment horizontal="center" vertical="center"/>
    </xf>
    <xf numFmtId="196" fontId="15" fillId="0" borderId="18" xfId="0" applyNumberFormat="1" applyFont="1" applyBorder="1" applyAlignment="1">
      <alignment horizontal="center" vertical="center"/>
    </xf>
    <xf numFmtId="203" fontId="15" fillId="0" borderId="18" xfId="0" applyNumberFormat="1" applyFont="1" applyBorder="1" applyAlignment="1">
      <alignment horizontal="center" vertical="center"/>
    </xf>
    <xf numFmtId="203" fontId="15" fillId="0" borderId="19" xfId="0" applyNumberFormat="1" applyFont="1" applyBorder="1" applyAlignment="1">
      <alignment horizontal="center" vertical="center"/>
    </xf>
    <xf numFmtId="203" fontId="15" fillId="0" borderId="20" xfId="0" applyNumberFormat="1" applyFont="1" applyBorder="1" applyAlignment="1">
      <alignment horizontal="center" vertical="center"/>
    </xf>
    <xf numFmtId="203" fontId="15" fillId="0" borderId="21" xfId="0" applyNumberFormat="1" applyFont="1" applyBorder="1" applyAlignment="1">
      <alignment horizontal="center" vertical="center"/>
    </xf>
    <xf numFmtId="203" fontId="15" fillId="0" borderId="0" xfId="0" applyNumberFormat="1" applyFont="1" applyBorder="1" applyAlignment="1">
      <alignment horizontal="center" vertical="center"/>
    </xf>
    <xf numFmtId="203" fontId="15" fillId="0" borderId="22" xfId="0" applyNumberFormat="1" applyFont="1" applyBorder="1" applyAlignment="1">
      <alignment horizontal="center" vertical="center"/>
    </xf>
    <xf numFmtId="200" fontId="15" fillId="0" borderId="21" xfId="0" applyNumberFormat="1" applyFont="1" applyBorder="1" applyAlignment="1">
      <alignment horizontal="center" vertical="center"/>
    </xf>
    <xf numFmtId="200" fontId="15" fillId="0" borderId="0" xfId="0" applyNumberFormat="1" applyFont="1" applyBorder="1" applyAlignment="1">
      <alignment horizontal="center" vertical="center"/>
    </xf>
    <xf numFmtId="200" fontId="15" fillId="0" borderId="22" xfId="0" applyNumberFormat="1" applyFont="1" applyBorder="1" applyAlignment="1">
      <alignment horizontal="center" vertical="center"/>
    </xf>
    <xf numFmtId="203" fontId="15" fillId="0" borderId="23" xfId="0" applyNumberFormat="1" applyFont="1" applyBorder="1" applyAlignment="1">
      <alignment horizontal="center" vertical="center"/>
    </xf>
    <xf numFmtId="203" fontId="15" fillId="0" borderId="24" xfId="0" applyNumberFormat="1" applyFont="1" applyBorder="1" applyAlignment="1">
      <alignment horizontal="center" vertical="center"/>
    </xf>
    <xf numFmtId="203" fontId="15" fillId="0" borderId="25" xfId="0" applyNumberFormat="1" applyFont="1" applyBorder="1" applyAlignment="1">
      <alignment horizontal="center" vertical="center"/>
    </xf>
  </cellXfs>
  <cellStyles count="27">
    <cellStyle name="Normal" xfId="0"/>
    <cellStyle name="Comma" xfId="15"/>
    <cellStyle name="Comma [0]_laroux" xfId="16"/>
    <cellStyle name="Comma_단면특성 (정) (2)" xfId="17"/>
    <cellStyle name="Currency" xfId="18"/>
    <cellStyle name="Currency [0]_laroux" xfId="19"/>
    <cellStyle name="Currency_단면특성 (정) (2)" xfId="20"/>
    <cellStyle name="Date" xfId="21"/>
    <cellStyle name="Fixed" xfId="22"/>
    <cellStyle name="Header1" xfId="23"/>
    <cellStyle name="Header2" xfId="24"/>
    <cellStyle name="Heading1" xfId="25"/>
    <cellStyle name="Heading2" xfId="26"/>
    <cellStyle name="Normal_Certs Q2" xfId="27"/>
    <cellStyle name="Percent" xfId="28"/>
    <cellStyle name="Total" xfId="29"/>
    <cellStyle name="Percent" xfId="30"/>
    <cellStyle name="Hyperlink" xfId="31"/>
    <cellStyle name="Comma [0]" xfId="32"/>
    <cellStyle name="Comma" xfId="33"/>
    <cellStyle name="Currency [0]" xfId="34"/>
    <cellStyle name="Currency" xfId="35"/>
    <cellStyle name="Followed Hyperlink" xfId="36"/>
    <cellStyle name="콤마 [0]_12월전화" xfId="37"/>
    <cellStyle name="콤마_12월전화" xfId="38"/>
    <cellStyle name="표준_DIAp" xfId="39"/>
    <cellStyle name="표준_피로검토"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file://C:\Program Files\Hangil IT\ASteelPlate\_tmpw91.wm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123</xdr:row>
      <xdr:rowOff>0</xdr:rowOff>
    </xdr:from>
    <xdr:to>
      <xdr:col>5</xdr:col>
      <xdr:colOff>0</xdr:colOff>
      <xdr:row>123</xdr:row>
      <xdr:rowOff>0</xdr:rowOff>
    </xdr:to>
    <xdr:sp>
      <xdr:nvSpPr>
        <xdr:cNvPr id="1" name="Line 1"/>
        <xdr:cNvSpPr>
          <a:spLocks/>
        </xdr:cNvSpPr>
      </xdr:nvSpPr>
      <xdr:spPr>
        <a:xfrm flipV="1">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2" name="Line 2"/>
        <xdr:cNvSpPr>
          <a:spLocks/>
        </xdr:cNvSpPr>
      </xdr:nvSpPr>
      <xdr:spPr>
        <a:xfrm flipV="1">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3" name="Line 3"/>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4" name="Line 4"/>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66675</xdr:colOff>
      <xdr:row>123</xdr:row>
      <xdr:rowOff>0</xdr:rowOff>
    </xdr:from>
    <xdr:to>
      <xdr:col>2</xdr:col>
      <xdr:colOff>66675</xdr:colOff>
      <xdr:row>123</xdr:row>
      <xdr:rowOff>0</xdr:rowOff>
    </xdr:to>
    <xdr:sp>
      <xdr:nvSpPr>
        <xdr:cNvPr id="5" name="Line 5"/>
        <xdr:cNvSpPr>
          <a:spLocks/>
        </xdr:cNvSpPr>
      </xdr:nvSpPr>
      <xdr:spPr>
        <a:xfrm>
          <a:off x="371475"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6" name="Line 6"/>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7" name="Line 7"/>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8" name="Line 8"/>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9" name="Line 9"/>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123</xdr:row>
      <xdr:rowOff>0</xdr:rowOff>
    </xdr:from>
    <xdr:to>
      <xdr:col>5</xdr:col>
      <xdr:colOff>0</xdr:colOff>
      <xdr:row>123</xdr:row>
      <xdr:rowOff>0</xdr:rowOff>
    </xdr:to>
    <xdr:sp>
      <xdr:nvSpPr>
        <xdr:cNvPr id="10" name="Line 10"/>
        <xdr:cNvSpPr>
          <a:spLocks/>
        </xdr:cNvSpPr>
      </xdr:nvSpPr>
      <xdr:spPr>
        <a:xfrm>
          <a:off x="762000" y="3188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95250</xdr:colOff>
      <xdr:row>123</xdr:row>
      <xdr:rowOff>0</xdr:rowOff>
    </xdr:from>
    <xdr:to>
      <xdr:col>2</xdr:col>
      <xdr:colOff>114300</xdr:colOff>
      <xdr:row>123</xdr:row>
      <xdr:rowOff>0</xdr:rowOff>
    </xdr:to>
    <xdr:sp>
      <xdr:nvSpPr>
        <xdr:cNvPr id="11" name="TextBox 11"/>
        <xdr:cNvSpPr txBox="1">
          <a:spLocks noChangeArrowheads="1"/>
        </xdr:cNvSpPr>
      </xdr:nvSpPr>
      <xdr:spPr>
        <a:xfrm>
          <a:off x="247650" y="31889700"/>
          <a:ext cx="171450" cy="0"/>
        </a:xfrm>
        <a:prstGeom prst="rect">
          <a:avLst/>
        </a:prstGeom>
        <a:noFill/>
        <a:ln w="9525" cmpd="sng">
          <a:noFill/>
        </a:ln>
      </xdr:spPr>
      <xdr:txBody>
        <a:bodyPr vertOverflow="clip" wrap="square" anchor="ctr" vert="vert270"/>
        <a:p>
          <a:pPr algn="l">
            <a:defRPr/>
          </a:pPr>
          <a:r>
            <a:rPr lang="en-US" cap="none" sz="1095" b="0" i="0" u="none" baseline="0">
              <a:latin typeface="돋움"/>
              <a:ea typeface="돋움"/>
              <a:cs typeface="돋움"/>
            </a:rPr>
            <a:t>2000</a:t>
          </a:r>
        </a:p>
      </xdr:txBody>
    </xdr:sp>
    <xdr:clientData/>
  </xdr:twoCellAnchor>
  <xdr:twoCellAnchor>
    <xdr:from>
      <xdr:col>0</xdr:col>
      <xdr:colOff>133350</xdr:colOff>
      <xdr:row>123</xdr:row>
      <xdr:rowOff>0</xdr:rowOff>
    </xdr:from>
    <xdr:to>
      <xdr:col>4</xdr:col>
      <xdr:colOff>47625</xdr:colOff>
      <xdr:row>123</xdr:row>
      <xdr:rowOff>0</xdr:rowOff>
    </xdr:to>
    <xdr:sp>
      <xdr:nvSpPr>
        <xdr:cNvPr id="12" name="TextBox 12"/>
        <xdr:cNvSpPr txBox="1">
          <a:spLocks noChangeArrowheads="1"/>
        </xdr:cNvSpPr>
      </xdr:nvSpPr>
      <xdr:spPr>
        <a:xfrm>
          <a:off x="133350" y="31889700"/>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1</a:t>
          </a:r>
        </a:p>
      </xdr:txBody>
    </xdr:sp>
    <xdr:clientData/>
  </xdr:twoCellAnchor>
  <xdr:twoCellAnchor>
    <xdr:from>
      <xdr:col>0</xdr:col>
      <xdr:colOff>104775</xdr:colOff>
      <xdr:row>123</xdr:row>
      <xdr:rowOff>0</xdr:rowOff>
    </xdr:from>
    <xdr:to>
      <xdr:col>4</xdr:col>
      <xdr:colOff>19050</xdr:colOff>
      <xdr:row>123</xdr:row>
      <xdr:rowOff>0</xdr:rowOff>
    </xdr:to>
    <xdr:sp>
      <xdr:nvSpPr>
        <xdr:cNvPr id="13" name="TextBox 13"/>
        <xdr:cNvSpPr txBox="1">
          <a:spLocks noChangeArrowheads="1"/>
        </xdr:cNvSpPr>
      </xdr:nvSpPr>
      <xdr:spPr>
        <a:xfrm>
          <a:off x="104775" y="31889700"/>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2</a:t>
          </a:r>
        </a:p>
      </xdr:txBody>
    </xdr:sp>
    <xdr:clientData/>
  </xdr:twoCellAnchor>
  <xdr:twoCellAnchor>
    <xdr:from>
      <xdr:col>5</xdr:col>
      <xdr:colOff>0</xdr:colOff>
      <xdr:row>70</xdr:row>
      <xdr:rowOff>0</xdr:rowOff>
    </xdr:from>
    <xdr:to>
      <xdr:col>5</xdr:col>
      <xdr:colOff>0</xdr:colOff>
      <xdr:row>70</xdr:row>
      <xdr:rowOff>0</xdr:rowOff>
    </xdr:to>
    <xdr:sp>
      <xdr:nvSpPr>
        <xdr:cNvPr id="14" name="Line 15"/>
        <xdr:cNvSpPr>
          <a:spLocks/>
        </xdr:cNvSpPr>
      </xdr:nvSpPr>
      <xdr:spPr>
        <a:xfrm flipV="1">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5" name="Line 16"/>
        <xdr:cNvSpPr>
          <a:spLocks/>
        </xdr:cNvSpPr>
      </xdr:nvSpPr>
      <xdr:spPr>
        <a:xfrm flipV="1">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6" name="Line 17"/>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7" name="Line 18"/>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66675</xdr:colOff>
      <xdr:row>70</xdr:row>
      <xdr:rowOff>0</xdr:rowOff>
    </xdr:from>
    <xdr:to>
      <xdr:col>2</xdr:col>
      <xdr:colOff>66675</xdr:colOff>
      <xdr:row>70</xdr:row>
      <xdr:rowOff>0</xdr:rowOff>
    </xdr:to>
    <xdr:sp>
      <xdr:nvSpPr>
        <xdr:cNvPr id="18" name="Line 19"/>
        <xdr:cNvSpPr>
          <a:spLocks/>
        </xdr:cNvSpPr>
      </xdr:nvSpPr>
      <xdr:spPr>
        <a:xfrm>
          <a:off x="371475"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19" name="Line 20"/>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0" name="Line 21"/>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1" name="Line 22"/>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2" name="Line 23"/>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0</xdr:colOff>
      <xdr:row>70</xdr:row>
      <xdr:rowOff>0</xdr:rowOff>
    </xdr:from>
    <xdr:to>
      <xdr:col>5</xdr:col>
      <xdr:colOff>0</xdr:colOff>
      <xdr:row>70</xdr:row>
      <xdr:rowOff>0</xdr:rowOff>
    </xdr:to>
    <xdr:sp>
      <xdr:nvSpPr>
        <xdr:cNvPr id="23" name="Line 24"/>
        <xdr:cNvSpPr>
          <a:spLocks/>
        </xdr:cNvSpPr>
      </xdr:nvSpPr>
      <xdr:spPr>
        <a:xfrm>
          <a:off x="762000" y="1742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xdr:col>
      <xdr:colOff>95250</xdr:colOff>
      <xdr:row>70</xdr:row>
      <xdr:rowOff>0</xdr:rowOff>
    </xdr:from>
    <xdr:to>
      <xdr:col>2</xdr:col>
      <xdr:colOff>114300</xdr:colOff>
      <xdr:row>70</xdr:row>
      <xdr:rowOff>0</xdr:rowOff>
    </xdr:to>
    <xdr:sp>
      <xdr:nvSpPr>
        <xdr:cNvPr id="24" name="TextBox 25"/>
        <xdr:cNvSpPr txBox="1">
          <a:spLocks noChangeArrowheads="1"/>
        </xdr:cNvSpPr>
      </xdr:nvSpPr>
      <xdr:spPr>
        <a:xfrm>
          <a:off x="247650" y="17421225"/>
          <a:ext cx="171450" cy="0"/>
        </a:xfrm>
        <a:prstGeom prst="rect">
          <a:avLst/>
        </a:prstGeom>
        <a:noFill/>
        <a:ln w="9525" cmpd="sng">
          <a:noFill/>
        </a:ln>
      </xdr:spPr>
      <xdr:txBody>
        <a:bodyPr vertOverflow="clip" wrap="square" anchor="ctr" vert="vert270"/>
        <a:p>
          <a:pPr algn="l">
            <a:defRPr/>
          </a:pPr>
          <a:r>
            <a:rPr lang="en-US" cap="none" sz="1095" b="0" i="0" u="none" baseline="0">
              <a:latin typeface="돋움"/>
              <a:ea typeface="돋움"/>
              <a:cs typeface="돋움"/>
            </a:rPr>
            <a:t>2000</a:t>
          </a:r>
        </a:p>
      </xdr:txBody>
    </xdr:sp>
    <xdr:clientData/>
  </xdr:twoCellAnchor>
  <xdr:twoCellAnchor>
    <xdr:from>
      <xdr:col>0</xdr:col>
      <xdr:colOff>133350</xdr:colOff>
      <xdr:row>70</xdr:row>
      <xdr:rowOff>0</xdr:rowOff>
    </xdr:from>
    <xdr:to>
      <xdr:col>4</xdr:col>
      <xdr:colOff>47625</xdr:colOff>
      <xdr:row>70</xdr:row>
      <xdr:rowOff>0</xdr:rowOff>
    </xdr:to>
    <xdr:sp>
      <xdr:nvSpPr>
        <xdr:cNvPr id="25" name="TextBox 26"/>
        <xdr:cNvSpPr txBox="1">
          <a:spLocks noChangeArrowheads="1"/>
        </xdr:cNvSpPr>
      </xdr:nvSpPr>
      <xdr:spPr>
        <a:xfrm>
          <a:off x="133350" y="17421225"/>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1</a:t>
          </a:r>
        </a:p>
      </xdr:txBody>
    </xdr:sp>
    <xdr:clientData/>
  </xdr:twoCellAnchor>
  <xdr:twoCellAnchor>
    <xdr:from>
      <xdr:col>0</xdr:col>
      <xdr:colOff>104775</xdr:colOff>
      <xdr:row>70</xdr:row>
      <xdr:rowOff>0</xdr:rowOff>
    </xdr:from>
    <xdr:to>
      <xdr:col>4</xdr:col>
      <xdr:colOff>19050</xdr:colOff>
      <xdr:row>70</xdr:row>
      <xdr:rowOff>0</xdr:rowOff>
    </xdr:to>
    <xdr:sp>
      <xdr:nvSpPr>
        <xdr:cNvPr id="26" name="TextBox 27"/>
        <xdr:cNvSpPr txBox="1">
          <a:spLocks noChangeArrowheads="1"/>
        </xdr:cNvSpPr>
      </xdr:nvSpPr>
      <xdr:spPr>
        <a:xfrm>
          <a:off x="104775" y="17421225"/>
          <a:ext cx="523875" cy="0"/>
        </a:xfrm>
        <a:prstGeom prst="rect">
          <a:avLst/>
        </a:prstGeom>
        <a:noFill/>
        <a:ln w="9525" cmpd="sng">
          <a:noFill/>
        </a:ln>
      </xdr:spPr>
      <xdr:txBody>
        <a:bodyPr vertOverflow="clip" wrap="square"/>
        <a:p>
          <a:pPr algn="ctr">
            <a:defRPr/>
          </a:pPr>
          <a:r>
            <a:rPr lang="en-US" cap="none" sz="1095" b="0" i="0" u="none" baseline="0">
              <a:latin typeface="돋움"/>
              <a:ea typeface="돋움"/>
              <a:cs typeface="돋움"/>
            </a:rPr>
            <a:t>차선 2</a:t>
          </a:r>
        </a:p>
      </xdr:txBody>
    </xdr:sp>
    <xdr:clientData/>
  </xdr:twoCellAnchor>
  <xdr:twoCellAnchor>
    <xdr:from>
      <xdr:col>9</xdr:col>
      <xdr:colOff>38100</xdr:colOff>
      <xdr:row>71</xdr:row>
      <xdr:rowOff>76200</xdr:rowOff>
    </xdr:from>
    <xdr:to>
      <xdr:col>9</xdr:col>
      <xdr:colOff>114300</xdr:colOff>
      <xdr:row>72</xdr:row>
      <xdr:rowOff>190500</xdr:rowOff>
    </xdr:to>
    <xdr:sp>
      <xdr:nvSpPr>
        <xdr:cNvPr id="27" name="AutoShape 28"/>
        <xdr:cNvSpPr>
          <a:spLocks/>
        </xdr:cNvSpPr>
      </xdr:nvSpPr>
      <xdr:spPr>
        <a:xfrm>
          <a:off x="1409700" y="17773650"/>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38100</xdr:colOff>
      <xdr:row>71</xdr:row>
      <xdr:rowOff>57150</xdr:rowOff>
    </xdr:from>
    <xdr:to>
      <xdr:col>14</xdr:col>
      <xdr:colOff>114300</xdr:colOff>
      <xdr:row>72</xdr:row>
      <xdr:rowOff>219075</xdr:rowOff>
    </xdr:to>
    <xdr:sp>
      <xdr:nvSpPr>
        <xdr:cNvPr id="28" name="AutoShape 29"/>
        <xdr:cNvSpPr>
          <a:spLocks/>
        </xdr:cNvSpPr>
      </xdr:nvSpPr>
      <xdr:spPr>
        <a:xfrm>
          <a:off x="2171700" y="17754600"/>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xdr:col>
      <xdr:colOff>28575</xdr:colOff>
      <xdr:row>4</xdr:row>
      <xdr:rowOff>95250</xdr:rowOff>
    </xdr:from>
    <xdr:to>
      <xdr:col>41</xdr:col>
      <xdr:colOff>104775</xdr:colOff>
      <xdr:row>32</xdr:row>
      <xdr:rowOff>0</xdr:rowOff>
    </xdr:to>
    <xdr:grpSp>
      <xdr:nvGrpSpPr>
        <xdr:cNvPr id="29" name="Group 30"/>
        <xdr:cNvGrpSpPr>
          <a:grpSpLocks/>
        </xdr:cNvGrpSpPr>
      </xdr:nvGrpSpPr>
      <xdr:grpSpPr>
        <a:xfrm>
          <a:off x="333375" y="1085850"/>
          <a:ext cx="6019800" cy="6838950"/>
          <a:chOff x="35" y="114"/>
          <a:chExt cx="632" cy="718"/>
        </a:xfrm>
        <a:solidFill>
          <a:srgbClr val="FFFFFF"/>
        </a:solidFill>
      </xdr:grpSpPr>
      <xdr:sp>
        <xdr:nvSpPr>
          <xdr:cNvPr id="30" name="AutoShape 31"/>
          <xdr:cNvSpPr>
            <a:spLocks/>
          </xdr:cNvSpPr>
        </xdr:nvSpPr>
        <xdr:spPr>
          <a:xfrm>
            <a:off x="433" y="651"/>
            <a:ext cx="1" cy="15"/>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31" name="AutoShape 32"/>
          <xdr:cNvSpPr>
            <a:spLocks/>
          </xdr:cNvSpPr>
        </xdr:nvSpPr>
        <xdr:spPr>
          <a:xfrm>
            <a:off x="443" y="765"/>
            <a:ext cx="48" cy="21"/>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Yes
</a:t>
            </a:r>
          </a:p>
        </xdr:txBody>
      </xdr:sp>
      <xdr:sp>
        <xdr:nvSpPr>
          <xdr:cNvPr id="32" name="AutoShape 33"/>
          <xdr:cNvSpPr>
            <a:spLocks/>
          </xdr:cNvSpPr>
        </xdr:nvSpPr>
        <xdr:spPr>
          <a:xfrm>
            <a:off x="301" y="372"/>
            <a:ext cx="30" cy="19"/>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No
</a:t>
            </a:r>
          </a:p>
        </xdr:txBody>
      </xdr:sp>
      <xdr:sp>
        <xdr:nvSpPr>
          <xdr:cNvPr id="33" name="AutoShape 34"/>
          <xdr:cNvSpPr>
            <a:spLocks/>
          </xdr:cNvSpPr>
        </xdr:nvSpPr>
        <xdr:spPr>
          <a:xfrm>
            <a:off x="120" y="503"/>
            <a:ext cx="48" cy="20"/>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Yes
</a:t>
            </a:r>
          </a:p>
        </xdr:txBody>
      </xdr:sp>
      <xdr:sp>
        <xdr:nvSpPr>
          <xdr:cNvPr id="34" name="AutoShape 35"/>
          <xdr:cNvSpPr>
            <a:spLocks/>
          </xdr:cNvSpPr>
        </xdr:nvSpPr>
        <xdr:spPr>
          <a:xfrm>
            <a:off x="290" y="618"/>
            <a:ext cx="52" cy="20"/>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Yes
</a:t>
            </a:r>
          </a:p>
        </xdr:txBody>
      </xdr:sp>
      <xdr:sp>
        <xdr:nvSpPr>
          <xdr:cNvPr id="35" name="AutoShape 36"/>
          <xdr:cNvSpPr>
            <a:spLocks/>
          </xdr:cNvSpPr>
        </xdr:nvSpPr>
        <xdr:spPr>
          <a:xfrm>
            <a:off x="550" y="684"/>
            <a:ext cx="33" cy="20"/>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No</a:t>
            </a:r>
          </a:p>
        </xdr:txBody>
      </xdr:sp>
      <xdr:sp>
        <xdr:nvSpPr>
          <xdr:cNvPr id="36" name="AutoShape 37"/>
          <xdr:cNvSpPr>
            <a:spLocks/>
          </xdr:cNvSpPr>
        </xdr:nvSpPr>
        <xdr:spPr>
          <a:xfrm>
            <a:off x="562" y="528"/>
            <a:ext cx="46" cy="21"/>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No
</a:t>
            </a:r>
          </a:p>
        </xdr:txBody>
      </xdr:sp>
      <xdr:sp>
        <xdr:nvSpPr>
          <xdr:cNvPr id="37" name="AutoShape 38"/>
          <xdr:cNvSpPr>
            <a:spLocks/>
          </xdr:cNvSpPr>
        </xdr:nvSpPr>
        <xdr:spPr>
          <a:xfrm>
            <a:off x="523" y="630"/>
            <a:ext cx="50" cy="16"/>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4.2.3
</a:t>
            </a:r>
          </a:p>
        </xdr:txBody>
      </xdr:sp>
      <xdr:sp>
        <xdr:nvSpPr>
          <xdr:cNvPr id="38" name="AutoShape 39"/>
          <xdr:cNvSpPr>
            <a:spLocks/>
          </xdr:cNvSpPr>
        </xdr:nvSpPr>
        <xdr:spPr>
          <a:xfrm>
            <a:off x="127" y="799"/>
            <a:ext cx="78" cy="33"/>
          </a:xfrm>
          <a:prstGeom prst="flowChartTerminator">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照査終了</a:t>
            </a:r>
            <a:r>
              <a:rPr lang="en-US" cap="none" sz="1000" b="0" i="0" u="none" baseline="0">
                <a:solidFill>
                  <a:srgbClr val="000000"/>
                </a:solidFill>
              </a:rPr>
              <a:t>
</a:t>
            </a:r>
          </a:p>
        </xdr:txBody>
      </xdr:sp>
      <xdr:sp>
        <xdr:nvSpPr>
          <xdr:cNvPr id="39" name="AutoShape 40"/>
          <xdr:cNvSpPr>
            <a:spLocks/>
          </xdr:cNvSpPr>
        </xdr:nvSpPr>
        <xdr:spPr>
          <a:xfrm>
            <a:off x="149" y="114"/>
            <a:ext cx="57" cy="28"/>
          </a:xfrm>
          <a:prstGeom prst="flowChartTerminator">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開始</a:t>
            </a:r>
            <a:r>
              <a:rPr lang="en-US" cap="none" sz="1000" b="0" i="0" u="none" baseline="0">
                <a:solidFill>
                  <a:srgbClr val="000000"/>
                </a:solidFill>
              </a:rPr>
              <a:t>
</a:t>
            </a:r>
          </a:p>
        </xdr:txBody>
      </xdr:sp>
      <xdr:sp>
        <xdr:nvSpPr>
          <xdr:cNvPr id="40" name="AutoShape 41"/>
          <xdr:cNvSpPr>
            <a:spLocks/>
          </xdr:cNvSpPr>
        </xdr:nvSpPr>
        <xdr:spPr>
          <a:xfrm>
            <a:off x="41" y="180"/>
            <a:ext cx="268" cy="80"/>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900" b="0" i="0" u="none" baseline="0">
                <a:solidFill>
                  <a:srgbClr val="000000"/>
                </a:solidFill>
              </a:rPr>
              <a:t>設計条件などの整理
・設計で考慮する期間→繰返し回数
・交通量 →繰返し回数
・構造検討結果
・構造解析モデル等
</a:t>
            </a:r>
          </a:p>
        </xdr:txBody>
      </xdr:sp>
      <xdr:sp>
        <xdr:nvSpPr>
          <xdr:cNvPr id="41" name="AutoShape 42"/>
          <xdr:cNvSpPr>
            <a:spLocks/>
          </xdr:cNvSpPr>
        </xdr:nvSpPr>
        <xdr:spPr>
          <a:xfrm>
            <a:off x="42" y="281"/>
            <a:ext cx="268" cy="37"/>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継手形式の選定
(各継手に対する疲労強度の設計）
</a:t>
            </a:r>
          </a:p>
        </xdr:txBody>
      </xdr:sp>
      <xdr:sp>
        <xdr:nvSpPr>
          <xdr:cNvPr id="42" name="AutoShape 43"/>
          <xdr:cNvSpPr>
            <a:spLocks/>
          </xdr:cNvSpPr>
        </xdr:nvSpPr>
        <xdr:spPr>
          <a:xfrm flipH="1">
            <a:off x="173" y="145"/>
            <a:ext cx="0" cy="32"/>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43" name="AutoShape 44"/>
          <xdr:cNvSpPr>
            <a:spLocks/>
          </xdr:cNvSpPr>
        </xdr:nvSpPr>
        <xdr:spPr>
          <a:xfrm flipH="1">
            <a:off x="169" y="262"/>
            <a:ext cx="1" cy="19"/>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44" name="AutoShape 45"/>
          <xdr:cNvSpPr>
            <a:spLocks/>
          </xdr:cNvSpPr>
        </xdr:nvSpPr>
        <xdr:spPr>
          <a:xfrm>
            <a:off x="35" y="348"/>
            <a:ext cx="273" cy="109"/>
          </a:xfrm>
          <a:prstGeom prst="flowChartDecision">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4.3疲労照査
 表-4.3.1の条件を
 すべて満た</a:t>
            </a:r>
            <a:r>
              <a:rPr lang="en-US" cap="none" sz="1000" b="0" i="0" u="none" baseline="0">
                <a:solidFill>
                  <a:srgbClr val="000000"/>
                </a:solidFill>
              </a:rPr>
              <a:t>す。
</a:t>
            </a:r>
          </a:p>
        </xdr:txBody>
      </xdr:sp>
      <xdr:sp>
        <xdr:nvSpPr>
          <xdr:cNvPr id="45" name="AutoShape 46"/>
          <xdr:cNvSpPr>
            <a:spLocks/>
          </xdr:cNvSpPr>
        </xdr:nvSpPr>
        <xdr:spPr>
          <a:xfrm>
            <a:off x="171" y="319"/>
            <a:ext cx="0" cy="28"/>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46" name="AutoShape 47"/>
          <xdr:cNvSpPr>
            <a:spLocks/>
          </xdr:cNvSpPr>
        </xdr:nvSpPr>
        <xdr:spPr>
          <a:xfrm>
            <a:off x="341" y="390"/>
            <a:ext cx="122" cy="22"/>
          </a:xfrm>
          <a:prstGeom prst="flowChartProcess">
            <a:avLst/>
          </a:prstGeom>
          <a:solidFill>
            <a:srgbClr val="CCFFCC"/>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変動応力の算出
</a:t>
            </a:r>
          </a:p>
        </xdr:txBody>
      </xdr:sp>
      <xdr:sp>
        <xdr:nvSpPr>
          <xdr:cNvPr id="47" name="AutoShape 48"/>
          <xdr:cNvSpPr>
            <a:spLocks/>
          </xdr:cNvSpPr>
        </xdr:nvSpPr>
        <xdr:spPr>
          <a:xfrm>
            <a:off x="343" y="443"/>
            <a:ext cx="108" cy="19"/>
          </a:xfrm>
          <a:prstGeom prst="flowChartProcess">
            <a:avLst/>
          </a:prstGeom>
          <a:solidFill>
            <a:srgbClr val="CCFFCC"/>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応力範囲の計</a:t>
            </a:r>
            <a:r>
              <a:rPr lang="en-US" cap="none" sz="1000" b="0" i="0" u="none" baseline="0">
                <a:solidFill>
                  <a:srgbClr val="000000"/>
                </a:solidFill>
              </a:rPr>
              <a:t>数</a:t>
            </a:r>
            <a:r>
              <a:rPr lang="en-US" cap="none" sz="1000" b="0" i="0" u="none" baseline="0">
                <a:solidFill>
                  <a:srgbClr val="000000"/>
                </a:solidFill>
              </a:rPr>
              <a:t>
</a:t>
            </a:r>
          </a:p>
        </xdr:txBody>
      </xdr:sp>
      <xdr:sp>
        <xdr:nvSpPr>
          <xdr:cNvPr id="48" name="AutoShape 49"/>
          <xdr:cNvSpPr>
            <a:spLocks/>
          </xdr:cNvSpPr>
        </xdr:nvSpPr>
        <xdr:spPr>
          <a:xfrm>
            <a:off x="211" y="504"/>
            <a:ext cx="346" cy="98"/>
          </a:xfrm>
          <a:prstGeom prst="flowChartDecision">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900" b="0" i="0" u="none" baseline="0">
                <a:solidFill>
                  <a:srgbClr val="000000"/>
                </a:solidFill>
              </a:rPr>
              <a:t>一定振幅応力に対する応力範囲の打切り限界を用いた照査
Δσmax≦Δσce・</a:t>
            </a:r>
            <a:r>
              <a:rPr lang="en-US" cap="none" sz="1000" b="0" i="0" u="none" baseline="0">
                <a:solidFill>
                  <a:srgbClr val="000000"/>
                </a:solidFill>
              </a:rPr>
              <a:t>CR・Ct</a:t>
            </a:r>
            <a:r>
              <a:rPr lang="en-US" cap="none" sz="1000" b="0" i="0" u="none" baseline="0">
                <a:solidFill>
                  <a:srgbClr val="000000"/>
                </a:solidFill>
              </a:rPr>
              <a:t>
</a:t>
            </a:r>
          </a:p>
        </xdr:txBody>
      </xdr:sp>
      <xdr:sp>
        <xdr:nvSpPr>
          <xdr:cNvPr id="49" name="AutoShape 50"/>
          <xdr:cNvSpPr>
            <a:spLocks/>
          </xdr:cNvSpPr>
        </xdr:nvSpPr>
        <xdr:spPr>
          <a:xfrm>
            <a:off x="338" y="285"/>
            <a:ext cx="149" cy="39"/>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平均応力
（応力比）の影響
</a:t>
            </a:r>
          </a:p>
        </xdr:txBody>
      </xdr:sp>
      <xdr:sp>
        <xdr:nvSpPr>
          <xdr:cNvPr id="50" name="AutoShape 51"/>
          <xdr:cNvSpPr>
            <a:spLocks/>
          </xdr:cNvSpPr>
        </xdr:nvSpPr>
        <xdr:spPr>
          <a:xfrm>
            <a:off x="509" y="300"/>
            <a:ext cx="101" cy="23"/>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板厚の影響</a:t>
            </a:r>
            <a:r>
              <a:rPr lang="en-US" cap="none" sz="1000" b="0" i="0" u="none" baseline="0">
                <a:solidFill>
                  <a:srgbClr val="000000"/>
                </a:solidFill>
              </a:rPr>
              <a:t>
</a:t>
            </a:r>
          </a:p>
        </xdr:txBody>
      </xdr:sp>
      <xdr:sp>
        <xdr:nvSpPr>
          <xdr:cNvPr id="51" name="AutoShape 52"/>
          <xdr:cNvSpPr>
            <a:spLocks/>
          </xdr:cNvSpPr>
        </xdr:nvSpPr>
        <xdr:spPr>
          <a:xfrm flipH="1">
            <a:off x="422" y="325"/>
            <a:ext cx="0" cy="26"/>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2" name="AutoShape 53"/>
          <xdr:cNvSpPr>
            <a:spLocks/>
          </xdr:cNvSpPr>
        </xdr:nvSpPr>
        <xdr:spPr>
          <a:xfrm flipH="1">
            <a:off x="534" y="322"/>
            <a:ext cx="0" cy="29"/>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3" name="AutoShape 54"/>
          <xdr:cNvSpPr>
            <a:spLocks/>
          </xdr:cNvSpPr>
        </xdr:nvSpPr>
        <xdr:spPr>
          <a:xfrm flipV="1">
            <a:off x="422" y="352"/>
            <a:ext cx="111" cy="0"/>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4" name="AutoShape 55"/>
          <xdr:cNvSpPr>
            <a:spLocks/>
          </xdr:cNvSpPr>
        </xdr:nvSpPr>
        <xdr:spPr>
          <a:xfrm>
            <a:off x="486" y="352"/>
            <a:ext cx="0" cy="128"/>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5" name="AutoShape 56"/>
          <xdr:cNvSpPr>
            <a:spLocks/>
          </xdr:cNvSpPr>
        </xdr:nvSpPr>
        <xdr:spPr>
          <a:xfrm flipH="1" flipV="1">
            <a:off x="388" y="480"/>
            <a:ext cx="98" cy="0"/>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6" name="AutoShape 57"/>
          <xdr:cNvSpPr>
            <a:spLocks/>
          </xdr:cNvSpPr>
        </xdr:nvSpPr>
        <xdr:spPr>
          <a:xfrm>
            <a:off x="494" y="595"/>
            <a:ext cx="173" cy="37"/>
          </a:xfrm>
          <a:prstGeom prst="flowChartProcess">
            <a:avLst/>
          </a:prstGeom>
          <a:no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疲労設計荷重の載荷回数の算出
</a:t>
            </a:r>
          </a:p>
        </xdr:txBody>
      </xdr:sp>
      <xdr:sp>
        <xdr:nvSpPr>
          <xdr:cNvPr id="57" name="AutoShape 58"/>
          <xdr:cNvSpPr>
            <a:spLocks/>
          </xdr:cNvSpPr>
        </xdr:nvSpPr>
        <xdr:spPr>
          <a:xfrm>
            <a:off x="326" y="667"/>
            <a:ext cx="216" cy="91"/>
          </a:xfrm>
          <a:prstGeom prst="flowChartDecision">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900" b="0" i="0" u="none" baseline="0">
                <a:solidFill>
                  <a:srgbClr val="000000"/>
                </a:solidFill>
              </a:rPr>
              <a:t> 累積損傷を考慮し
  た疲労照査</a:t>
            </a:r>
            <a:r>
              <a:rPr lang="en-US" cap="none" sz="1000" b="0" i="0" u="none" baseline="0">
                <a:solidFill>
                  <a:srgbClr val="000000"/>
                </a:solidFill>
              </a:rPr>
              <a:t>
  D≦1.00
</a:t>
            </a:r>
          </a:p>
        </xdr:txBody>
      </xdr:sp>
      <xdr:sp>
        <xdr:nvSpPr>
          <xdr:cNvPr id="58" name="AutoShape 59"/>
          <xdr:cNvSpPr>
            <a:spLocks/>
          </xdr:cNvSpPr>
        </xdr:nvSpPr>
        <xdr:spPr>
          <a:xfrm>
            <a:off x="583" y="554"/>
            <a:ext cx="0" cy="39"/>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59" name="AutoShape 60"/>
          <xdr:cNvSpPr>
            <a:spLocks/>
          </xdr:cNvSpPr>
        </xdr:nvSpPr>
        <xdr:spPr>
          <a:xfrm flipH="1">
            <a:off x="587" y="634"/>
            <a:ext cx="0" cy="17"/>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0" name="AutoShape 61"/>
          <xdr:cNvSpPr>
            <a:spLocks/>
          </xdr:cNvSpPr>
        </xdr:nvSpPr>
        <xdr:spPr>
          <a:xfrm flipH="1" flipV="1">
            <a:off x="433" y="651"/>
            <a:ext cx="155" cy="0"/>
          </a:xfrm>
          <a:prstGeom prst="line">
            <a:avLst/>
          </a:prstGeom>
          <a:noFill/>
          <a:ln w="9525" cmpd="sng">
            <a:solidFill>
              <a:srgbClr val="000000"/>
            </a:solidFill>
            <a:headEnd type="none"/>
            <a:tailEnd type="non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1" name="AutoShape 62"/>
          <xdr:cNvSpPr>
            <a:spLocks/>
          </xdr:cNvSpPr>
        </xdr:nvSpPr>
        <xdr:spPr>
          <a:xfrm flipH="1" flipV="1">
            <a:off x="173" y="645"/>
            <a:ext cx="210" cy="0"/>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2" name="AutoShape 63"/>
          <xdr:cNvSpPr>
            <a:spLocks/>
          </xdr:cNvSpPr>
        </xdr:nvSpPr>
        <xdr:spPr>
          <a:xfrm flipH="1" flipV="1">
            <a:off x="175" y="776"/>
            <a:ext cx="258" cy="0"/>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3" name="AutoShape 64"/>
          <xdr:cNvSpPr>
            <a:spLocks/>
          </xdr:cNvSpPr>
        </xdr:nvSpPr>
        <xdr:spPr>
          <a:xfrm flipH="1">
            <a:off x="575" y="713"/>
            <a:ext cx="0" cy="39"/>
          </a:xfrm>
          <a:prstGeom prst="line">
            <a:avLst/>
          </a:prstGeom>
          <a:noFill/>
          <a:ln w="9525" cmpd="sng">
            <a:solidFill>
              <a:srgbClr val="000000"/>
            </a:solidFill>
            <a:headEnd type="none"/>
            <a:tailEnd type="triangle"/>
          </a:ln>
        </xdr:spPr>
        <xdr:txBody>
          <a:bodyPr vertOverflow="clip" wrap="square" lIns="36000" tIns="8890" rIns="18000" bIns="8890"/>
          <a:p>
            <a:pPr algn="l">
              <a:defRPr/>
            </a:pPr>
            <a:r>
              <a:rPr lang="en-US" cap="none" u="none" baseline="0">
                <a:latin typeface="돋움"/>
                <a:ea typeface="돋움"/>
                <a:cs typeface="돋움"/>
              </a:rPr>
              <a:t/>
            </a:r>
          </a:p>
        </xdr:txBody>
      </xdr:sp>
      <xdr:sp>
        <xdr:nvSpPr>
          <xdr:cNvPr id="64" name="AutoShape 65"/>
          <xdr:cNvSpPr>
            <a:spLocks/>
          </xdr:cNvSpPr>
        </xdr:nvSpPr>
        <xdr:spPr>
          <a:xfrm>
            <a:off x="541" y="753"/>
            <a:ext cx="69" cy="20"/>
          </a:xfrm>
          <a:prstGeom prst="flowChartProcess">
            <a:avLst/>
          </a:prstGeom>
          <a:solidFill>
            <a:srgbClr val="FFFFFF"/>
          </a:solidFill>
          <a:ln w="9525" cmpd="sng">
            <a:solidFill>
              <a:srgbClr val="000000"/>
            </a:solidFill>
            <a:headEnd type="none"/>
            <a:tailEnd type="none"/>
          </a:ln>
        </xdr:spPr>
        <xdr:txBody>
          <a:bodyPr vertOverflow="clip" wrap="square" lIns="36000" tIns="8890" rIns="18000" bIns="8890"/>
          <a:p>
            <a:pPr algn="l">
              <a:defRPr/>
            </a:pPr>
            <a:r>
              <a:rPr lang="en-US" cap="none" sz="1000" b="0" i="0" u="none" baseline="0">
                <a:solidFill>
                  <a:srgbClr val="000000"/>
                </a:solidFill>
              </a:rPr>
              <a:t>   再</a:t>
            </a:r>
            <a:r>
              <a:rPr lang="en-US" cap="none" sz="1000" b="0" i="0" u="none" baseline="0">
                <a:solidFill>
                  <a:srgbClr val="000000"/>
                </a:solidFill>
              </a:rPr>
              <a:t>検</a:t>
            </a:r>
            <a:r>
              <a:rPr lang="en-US" cap="none" sz="1000" b="0" i="0" u="none" baseline="0">
                <a:solidFill>
                  <a:srgbClr val="000000"/>
                </a:solidFill>
              </a:rPr>
              <a:t>討</a:t>
            </a:r>
            <a:r>
              <a:rPr lang="en-US" cap="none" sz="1000" b="0" i="0" u="none" baseline="0">
                <a:solidFill>
                  <a:srgbClr val="000000"/>
                </a:solidFill>
              </a:rPr>
              <a:t>
</a:t>
            </a:r>
          </a:p>
        </xdr:txBody>
      </xdr:sp>
      <xdr:sp>
        <xdr:nvSpPr>
          <xdr:cNvPr id="65" name="AutoShape 66"/>
          <xdr:cNvSpPr>
            <a:spLocks/>
          </xdr:cNvSpPr>
        </xdr:nvSpPr>
        <xdr:spPr>
          <a:xfrm>
            <a:off x="401" y="417"/>
            <a:ext cx="51" cy="17"/>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4.2.2
</a:t>
            </a:r>
          </a:p>
        </xdr:txBody>
      </xdr:sp>
      <xdr:sp>
        <xdr:nvSpPr>
          <xdr:cNvPr id="66" name="AutoShape 67"/>
          <xdr:cNvSpPr>
            <a:spLocks/>
          </xdr:cNvSpPr>
        </xdr:nvSpPr>
        <xdr:spPr>
          <a:xfrm>
            <a:off x="404" y="463"/>
            <a:ext cx="51" cy="18"/>
          </a:xfrm>
          <a:prstGeom prst="flowChartProcess">
            <a:avLst/>
          </a:prstGeom>
          <a:noFill/>
          <a:ln w="9525" cmpd="sng">
            <a:noFill/>
          </a:ln>
        </xdr:spPr>
        <xdr:txBody>
          <a:bodyPr vertOverflow="clip" wrap="square" lIns="36000" tIns="8890" rIns="18000" bIns="8890"/>
          <a:p>
            <a:pPr algn="l">
              <a:defRPr/>
            </a:pPr>
            <a:r>
              <a:rPr lang="en-US" cap="none" sz="1000" b="0" i="0" u="none" baseline="0">
                <a:solidFill>
                  <a:srgbClr val="000000"/>
                </a:solidFill>
              </a:rPr>
              <a:t>4.2.2
</a:t>
            </a:r>
          </a:p>
        </xdr:txBody>
      </xdr:sp>
      <xdr:sp>
        <xdr:nvSpPr>
          <xdr:cNvPr id="67" name="Line 68"/>
          <xdr:cNvSpPr>
            <a:spLocks/>
          </xdr:cNvSpPr>
        </xdr:nvSpPr>
        <xdr:spPr>
          <a:xfrm>
            <a:off x="170" y="458"/>
            <a:ext cx="0" cy="3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8" name="Line 69"/>
          <xdr:cNvSpPr>
            <a:spLocks/>
          </xdr:cNvSpPr>
        </xdr:nvSpPr>
        <xdr:spPr>
          <a:xfrm>
            <a:off x="543" y="712"/>
            <a:ext cx="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9" name="Line 70"/>
          <xdr:cNvSpPr>
            <a:spLocks/>
          </xdr:cNvSpPr>
        </xdr:nvSpPr>
        <xdr:spPr>
          <a:xfrm flipH="1">
            <a:off x="386" y="411"/>
            <a:ext cx="0" cy="3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0" name="Line 71"/>
          <xdr:cNvSpPr>
            <a:spLocks/>
          </xdr:cNvSpPr>
        </xdr:nvSpPr>
        <xdr:spPr>
          <a:xfrm>
            <a:off x="386" y="462"/>
            <a:ext cx="0" cy="4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1" name="Line 72"/>
          <xdr:cNvSpPr>
            <a:spLocks/>
          </xdr:cNvSpPr>
        </xdr:nvSpPr>
        <xdr:spPr>
          <a:xfrm>
            <a:off x="433" y="759"/>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2" name="Line 73"/>
          <xdr:cNvSpPr>
            <a:spLocks/>
          </xdr:cNvSpPr>
        </xdr:nvSpPr>
        <xdr:spPr>
          <a:xfrm>
            <a:off x="307" y="402"/>
            <a:ext cx="3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3" name="Line 74"/>
          <xdr:cNvSpPr>
            <a:spLocks/>
          </xdr:cNvSpPr>
        </xdr:nvSpPr>
        <xdr:spPr>
          <a:xfrm flipV="1">
            <a:off x="385" y="600"/>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4" name="Line 75"/>
          <xdr:cNvSpPr>
            <a:spLocks/>
          </xdr:cNvSpPr>
        </xdr:nvSpPr>
        <xdr:spPr>
          <a:xfrm>
            <a:off x="558" y="554"/>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13</xdr:col>
      <xdr:colOff>19050</xdr:colOff>
      <xdr:row>99</xdr:row>
      <xdr:rowOff>142875</xdr:rowOff>
    </xdr:from>
    <xdr:to>
      <xdr:col>26</xdr:col>
      <xdr:colOff>9525</xdr:colOff>
      <xdr:row>109</xdr:row>
      <xdr:rowOff>47625</xdr:rowOff>
    </xdr:to>
    <xdr:pic>
      <xdr:nvPicPr>
        <xdr:cNvPr id="75" name="Picture 76"/>
        <xdr:cNvPicPr preferRelativeResize="1">
          <a:picLocks noChangeAspect="1"/>
        </xdr:cNvPicPr>
      </xdr:nvPicPr>
      <xdr:blipFill>
        <a:blip r:embed="rId1"/>
        <a:srcRect l="2682" t="2816" r="18008" b="3872"/>
        <a:stretch>
          <a:fillRect/>
        </a:stretch>
      </xdr:blipFill>
      <xdr:spPr>
        <a:xfrm>
          <a:off x="2000250" y="25546050"/>
          <a:ext cx="1971675" cy="2524125"/>
        </a:xfrm>
        <a:prstGeom prst="rect">
          <a:avLst/>
        </a:prstGeom>
        <a:solidFill>
          <a:srgbClr val="FFFFFF"/>
        </a:solidFill>
        <a:ln w="9525" cmpd="sng">
          <a:noFill/>
        </a:ln>
      </xdr:spPr>
    </xdr:pic>
    <xdr:clientData/>
  </xdr:twoCellAnchor>
  <xdr:twoCellAnchor editAs="oneCell">
    <xdr:from>
      <xdr:col>2</xdr:col>
      <xdr:colOff>114300</xdr:colOff>
      <xdr:row>51</xdr:row>
      <xdr:rowOff>66675</xdr:rowOff>
    </xdr:from>
    <xdr:to>
      <xdr:col>41</xdr:col>
      <xdr:colOff>76200</xdr:colOff>
      <xdr:row>62</xdr:row>
      <xdr:rowOff>190500</xdr:rowOff>
    </xdr:to>
    <xdr:pic>
      <xdr:nvPicPr>
        <xdr:cNvPr id="76" name="Picture 77"/>
        <xdr:cNvPicPr preferRelativeResize="1">
          <a:picLocks noChangeAspect="1"/>
        </xdr:cNvPicPr>
      </xdr:nvPicPr>
      <xdr:blipFill>
        <a:blip r:link="rId2"/>
        <a:stretch>
          <a:fillRect/>
        </a:stretch>
      </xdr:blipFill>
      <xdr:spPr>
        <a:xfrm>
          <a:off x="419100" y="12696825"/>
          <a:ext cx="5905500"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O123"/>
  <sheetViews>
    <sheetView showGridLines="0" workbookViewId="0" topLeftCell="A13">
      <selection activeCell="AQ6" sqref="AQ6"/>
    </sheetView>
  </sheetViews>
  <sheetFormatPr defaultColWidth="8.88671875" defaultRowHeight="21.75" customHeight="1"/>
  <cols>
    <col min="1" max="16384" width="1.77734375" style="19" customWidth="1"/>
  </cols>
  <sheetData>
    <row r="1" s="2" customFormat="1" ht="19.5" customHeight="1">
      <c r="A1" s="102" t="s">
        <v>178</v>
      </c>
    </row>
    <row r="2" s="2" customFormat="1" ht="19.5" customHeight="1">
      <c r="A2" s="102" t="s">
        <v>179</v>
      </c>
    </row>
    <row r="3" spans="1:3" s="2" customFormat="1" ht="19.5" customHeight="1">
      <c r="A3" s="103"/>
      <c r="C3" s="2" t="s">
        <v>5</v>
      </c>
    </row>
    <row r="4" s="2" customFormat="1" ht="19.5" customHeight="1">
      <c r="B4" s="104" t="s">
        <v>6</v>
      </c>
    </row>
    <row r="5" spans="1:3" s="2" customFormat="1" ht="19.5" customHeight="1">
      <c r="A5" s="103"/>
      <c r="C5" s="105"/>
    </row>
    <row r="6" s="2" customFormat="1" ht="19.5" customHeight="1"/>
    <row r="7" s="2" customFormat="1" ht="19.5" customHeight="1">
      <c r="A7" s="103"/>
    </row>
    <row r="8" s="2" customFormat="1" ht="19.5" customHeight="1">
      <c r="A8" s="103"/>
    </row>
    <row r="9" s="2" customFormat="1" ht="19.5" customHeight="1">
      <c r="A9" s="103"/>
    </row>
    <row r="10" s="2" customFormat="1" ht="19.5" customHeight="1">
      <c r="A10" s="103"/>
    </row>
    <row r="11" s="2" customFormat="1" ht="19.5" customHeight="1">
      <c r="A11" s="103"/>
    </row>
    <row r="12" s="2" customFormat="1" ht="19.5" customHeight="1">
      <c r="A12" s="103"/>
    </row>
    <row r="13" s="2" customFormat="1" ht="19.5" customHeight="1">
      <c r="A13" s="103"/>
    </row>
    <row r="14" s="2" customFormat="1" ht="19.5" customHeight="1">
      <c r="A14" s="103"/>
    </row>
    <row r="15" s="2" customFormat="1" ht="19.5" customHeight="1">
      <c r="A15" s="103"/>
    </row>
    <row r="16" s="2" customFormat="1" ht="19.5" customHeight="1">
      <c r="A16" s="103"/>
    </row>
    <row r="17" s="2" customFormat="1" ht="19.5" customHeight="1">
      <c r="A17" s="103"/>
    </row>
    <row r="18" s="2" customFormat="1" ht="19.5" customHeight="1">
      <c r="A18" s="103"/>
    </row>
    <row r="19" s="2" customFormat="1" ht="19.5" customHeight="1">
      <c r="A19" s="103"/>
    </row>
    <row r="20" s="2" customFormat="1" ht="19.5" customHeight="1">
      <c r="A20" s="103"/>
    </row>
    <row r="21" s="2" customFormat="1" ht="19.5" customHeight="1">
      <c r="A21" s="103"/>
    </row>
    <row r="22" s="2" customFormat="1" ht="19.5" customHeight="1">
      <c r="A22" s="103"/>
    </row>
    <row r="23" s="2" customFormat="1" ht="19.5" customHeight="1">
      <c r="A23" s="103"/>
    </row>
    <row r="24" s="2" customFormat="1" ht="19.5" customHeight="1">
      <c r="A24" s="103"/>
    </row>
    <row r="25" s="2" customFormat="1" ht="19.5" customHeight="1">
      <c r="A25" s="103"/>
    </row>
    <row r="26" s="2" customFormat="1" ht="19.5" customHeight="1">
      <c r="A26" s="103"/>
    </row>
    <row r="27" s="2" customFormat="1" ht="19.5" customHeight="1">
      <c r="A27" s="103"/>
    </row>
    <row r="28" s="2" customFormat="1" ht="19.5" customHeight="1">
      <c r="A28" s="103"/>
    </row>
    <row r="29" s="2" customFormat="1" ht="19.5" customHeight="1">
      <c r="A29" s="103"/>
    </row>
    <row r="30" s="2" customFormat="1" ht="19.5" customHeight="1">
      <c r="A30" s="103"/>
    </row>
    <row r="31" s="2" customFormat="1" ht="19.5" customHeight="1">
      <c r="A31" s="103"/>
    </row>
    <row r="32" s="2" customFormat="1" ht="19.5" customHeight="1">
      <c r="A32" s="103"/>
    </row>
    <row r="33" s="2" customFormat="1" ht="19.5" customHeight="1">
      <c r="A33" s="103"/>
    </row>
    <row r="34" spans="2:45" s="2" customFormat="1" ht="19.5" customHeight="1">
      <c r="B34" s="104" t="s">
        <v>7</v>
      </c>
      <c r="C34" s="3"/>
      <c r="D34" s="3"/>
      <c r="E34" s="3"/>
      <c r="F34" s="3"/>
      <c r="G34" s="3"/>
      <c r="H34" s="3"/>
      <c r="I34" s="3"/>
      <c r="L34" s="3"/>
      <c r="AS34" s="3"/>
    </row>
    <row r="35" spans="2:19" s="2" customFormat="1" ht="19.5" customHeight="1">
      <c r="B35" s="11" t="s">
        <v>8</v>
      </c>
      <c r="C35" s="3"/>
      <c r="D35" s="3"/>
      <c r="E35" s="3"/>
      <c r="F35" s="3"/>
      <c r="G35" s="3"/>
      <c r="H35" s="3"/>
      <c r="I35" s="3"/>
      <c r="L35" s="3"/>
      <c r="S35" s="3"/>
    </row>
    <row r="36" spans="2:29" s="2" customFormat="1" ht="19.5" customHeight="1">
      <c r="B36" s="4"/>
      <c r="C36" s="2" t="s">
        <v>9</v>
      </c>
      <c r="AC36" s="2" t="s">
        <v>10</v>
      </c>
    </row>
    <row r="37" spans="2:3" s="2" customFormat="1" ht="19.5" customHeight="1">
      <c r="B37" s="4"/>
      <c r="C37" s="2" t="s">
        <v>11</v>
      </c>
    </row>
    <row r="38" spans="2:15" s="2" customFormat="1" ht="19.5" customHeight="1">
      <c r="B38" s="4"/>
      <c r="C38" s="2" t="s">
        <v>12</v>
      </c>
      <c r="I38" s="106" t="s">
        <v>192</v>
      </c>
      <c r="J38" s="106"/>
      <c r="K38" s="106"/>
      <c r="M38" s="106"/>
      <c r="N38" s="106"/>
      <c r="O38" s="106"/>
    </row>
    <row r="39" spans="2:14" s="2" customFormat="1" ht="19.5" customHeight="1">
      <c r="B39" s="4"/>
      <c r="C39" s="2" t="s">
        <v>13</v>
      </c>
      <c r="J39" s="107">
        <v>50</v>
      </c>
      <c r="K39" s="107"/>
      <c r="L39" s="107"/>
      <c r="M39" s="107"/>
      <c r="N39" s="2" t="s">
        <v>2</v>
      </c>
    </row>
    <row r="40" spans="2:17" s="2" customFormat="1" ht="19.5" customHeight="1">
      <c r="B40" s="4"/>
      <c r="C40" s="2" t="s">
        <v>14</v>
      </c>
      <c r="N40" s="108">
        <v>1000</v>
      </c>
      <c r="O40" s="108"/>
      <c r="P40" s="108"/>
      <c r="Q40" s="2" t="s">
        <v>15</v>
      </c>
    </row>
    <row r="41" spans="2:3" s="2" customFormat="1" ht="19.5" customHeight="1">
      <c r="B41" s="5"/>
      <c r="C41" s="109" t="s">
        <v>193</v>
      </c>
    </row>
    <row r="42" spans="2:3" s="2" customFormat="1" ht="19.5" customHeight="1">
      <c r="B42" s="5"/>
      <c r="C42" s="109" t="s">
        <v>194</v>
      </c>
    </row>
    <row r="43" s="2" customFormat="1" ht="19.5" customHeight="1">
      <c r="B43" s="11" t="s">
        <v>16</v>
      </c>
    </row>
    <row r="44" spans="2:14" s="2" customFormat="1" ht="19.5" customHeight="1">
      <c r="B44" s="5"/>
      <c r="C44" s="2" t="s">
        <v>17</v>
      </c>
      <c r="J44" s="2" t="s">
        <v>18</v>
      </c>
      <c r="L44" s="108">
        <v>100</v>
      </c>
      <c r="M44" s="108"/>
      <c r="N44" s="2" t="s">
        <v>19</v>
      </c>
    </row>
    <row r="45" spans="2:23" s="2" customFormat="1" ht="19.5" customHeight="1">
      <c r="B45" s="2" t="s">
        <v>170</v>
      </c>
      <c r="C45" s="2" t="s">
        <v>20</v>
      </c>
      <c r="M45" s="2" t="s">
        <v>21</v>
      </c>
      <c r="N45" s="2" t="s">
        <v>22</v>
      </c>
      <c r="W45" s="2" t="s">
        <v>23</v>
      </c>
    </row>
    <row r="46" spans="2:14" s="2" customFormat="1" ht="19.5" customHeight="1">
      <c r="B46" s="5"/>
      <c r="N46" s="2" t="s">
        <v>24</v>
      </c>
    </row>
    <row r="47" spans="2:12" s="2" customFormat="1" ht="19.5" customHeight="1">
      <c r="B47" s="5"/>
      <c r="C47" s="2" t="s">
        <v>25</v>
      </c>
      <c r="J47" s="110">
        <v>2</v>
      </c>
      <c r="K47" s="110"/>
      <c r="L47" s="2" t="s">
        <v>26</v>
      </c>
    </row>
    <row r="48" spans="2:17" s="2" customFormat="1" ht="19.5" customHeight="1">
      <c r="B48" s="5"/>
      <c r="C48" s="2" t="s">
        <v>27</v>
      </c>
      <c r="L48" s="111">
        <v>0.8</v>
      </c>
      <c r="M48" s="111"/>
      <c r="N48" s="111"/>
      <c r="O48" s="6" t="s">
        <v>171</v>
      </c>
      <c r="P48" s="6"/>
      <c r="Q48" s="6"/>
    </row>
    <row r="49" spans="2:14" s="2" customFormat="1" ht="19.5" customHeight="1">
      <c r="B49" s="5"/>
      <c r="C49" s="2" t="s">
        <v>28</v>
      </c>
      <c r="L49" s="112">
        <v>0.03</v>
      </c>
      <c r="M49" s="112"/>
      <c r="N49" s="112"/>
    </row>
    <row r="50" s="2" customFormat="1" ht="19.5" customHeight="1">
      <c r="B50" s="11" t="s">
        <v>29</v>
      </c>
    </row>
    <row r="51" s="2" customFormat="1" ht="19.5" customHeight="1">
      <c r="B51" s="5"/>
    </row>
    <row r="52" s="2" customFormat="1" ht="19.5" customHeight="1">
      <c r="B52" s="5"/>
    </row>
    <row r="53" s="2" customFormat="1" ht="19.5" customHeight="1">
      <c r="B53" s="5"/>
    </row>
    <row r="54" s="2" customFormat="1" ht="19.5" customHeight="1">
      <c r="B54" s="5"/>
    </row>
    <row r="55" s="2" customFormat="1" ht="19.5" customHeight="1">
      <c r="B55" s="5"/>
    </row>
    <row r="56" s="2" customFormat="1" ht="19.5" customHeight="1">
      <c r="B56" s="5"/>
    </row>
    <row r="57" s="2" customFormat="1" ht="19.5" customHeight="1">
      <c r="B57" s="5"/>
    </row>
    <row r="58" s="2" customFormat="1" ht="19.5" customHeight="1">
      <c r="B58" s="5"/>
    </row>
    <row r="59" s="2" customFormat="1" ht="19.5" customHeight="1">
      <c r="B59" s="5"/>
    </row>
    <row r="60" s="2" customFormat="1" ht="19.5" customHeight="1">
      <c r="B60" s="5"/>
    </row>
    <row r="61" s="2" customFormat="1" ht="19.5" customHeight="1">
      <c r="B61" s="5"/>
    </row>
    <row r="62" s="2" customFormat="1" ht="19.5" customHeight="1">
      <c r="B62" s="5"/>
    </row>
    <row r="63" s="2" customFormat="1" ht="19.5" customHeight="1">
      <c r="B63" s="5"/>
    </row>
    <row r="64" s="2" customFormat="1" ht="19.5" customHeight="1">
      <c r="B64" s="5"/>
    </row>
    <row r="65" s="2" customFormat="1" ht="19.5" customHeight="1">
      <c r="B65" s="5"/>
    </row>
    <row r="66" s="2" customFormat="1" ht="19.5" customHeight="1">
      <c r="B66" s="5"/>
    </row>
    <row r="67" s="2" customFormat="1" ht="19.5" customHeight="1">
      <c r="B67" s="5"/>
    </row>
    <row r="68" spans="1:93" s="3" customFormat="1" ht="21.75" customHeight="1">
      <c r="A68" s="7"/>
      <c r="B68" s="4" t="s">
        <v>30</v>
      </c>
      <c r="C68" s="7"/>
      <c r="D68" s="8"/>
      <c r="E68" s="9"/>
      <c r="F68" s="9"/>
      <c r="G68" s="9"/>
      <c r="H68" s="12"/>
      <c r="I68" s="13"/>
      <c r="J68" s="13"/>
      <c r="K68" s="13"/>
      <c r="L68" s="12"/>
      <c r="M68" s="13"/>
      <c r="N68" s="13"/>
      <c r="O68" s="13"/>
      <c r="P68" s="8"/>
      <c r="Q68" s="8"/>
      <c r="R68" s="8"/>
      <c r="S68" s="8"/>
      <c r="T68" s="13"/>
      <c r="U68" s="13"/>
      <c r="V68" s="13"/>
      <c r="W68" s="13"/>
      <c r="X68" s="13"/>
      <c r="Y68" s="13"/>
      <c r="Z68" s="13"/>
      <c r="AA68" s="13"/>
      <c r="AB68" s="8"/>
      <c r="AC68" s="8"/>
      <c r="AD68" s="8"/>
      <c r="AE68" s="8"/>
      <c r="AF68" s="9"/>
      <c r="AG68" s="9"/>
      <c r="AH68" s="9"/>
      <c r="AI68" s="9"/>
      <c r="AJ68" s="9"/>
      <c r="AK68" s="9"/>
      <c r="AL68" s="9"/>
      <c r="AM68" s="8"/>
      <c r="AN68" s="8"/>
      <c r="AO68" s="8"/>
      <c r="AP68" s="8"/>
      <c r="AQ68" s="8"/>
      <c r="CO68" s="7"/>
    </row>
    <row r="69" spans="1:93" s="3" customFormat="1" ht="21.75" customHeight="1">
      <c r="A69" s="7"/>
      <c r="B69" s="10" t="s">
        <v>31</v>
      </c>
      <c r="C69" s="7"/>
      <c r="D69" s="8"/>
      <c r="E69" s="9"/>
      <c r="F69" s="9"/>
      <c r="G69" s="9"/>
      <c r="H69" s="12"/>
      <c r="I69" s="13"/>
      <c r="J69" s="13"/>
      <c r="K69" s="13"/>
      <c r="L69" s="12"/>
      <c r="M69" s="13"/>
      <c r="N69" s="13"/>
      <c r="O69" s="13"/>
      <c r="P69" s="8"/>
      <c r="Q69" s="8"/>
      <c r="R69" s="8"/>
      <c r="S69" s="8"/>
      <c r="T69" s="13"/>
      <c r="U69" s="13"/>
      <c r="V69" s="13"/>
      <c r="W69" s="13"/>
      <c r="X69" s="13"/>
      <c r="Y69" s="13"/>
      <c r="Z69" s="13"/>
      <c r="AA69" s="13"/>
      <c r="AB69" s="8"/>
      <c r="AC69" s="8"/>
      <c r="AD69" s="8"/>
      <c r="AE69" s="8"/>
      <c r="AF69" s="9"/>
      <c r="AG69" s="9"/>
      <c r="AH69" s="9"/>
      <c r="AI69" s="9"/>
      <c r="AJ69" s="9"/>
      <c r="AK69" s="9"/>
      <c r="AL69" s="9"/>
      <c r="AM69" s="8"/>
      <c r="AN69" s="8"/>
      <c r="AO69" s="8"/>
      <c r="AP69" s="8"/>
      <c r="AQ69" s="8"/>
      <c r="CO69" s="7"/>
    </row>
    <row r="70" spans="2:12" s="2" customFormat="1" ht="21.75" customHeight="1">
      <c r="B70" s="5"/>
      <c r="C70" s="3" t="s">
        <v>32</v>
      </c>
      <c r="E70" s="3"/>
      <c r="F70" s="3"/>
      <c r="G70" s="3"/>
      <c r="H70" s="3"/>
      <c r="I70" s="3"/>
      <c r="J70" s="3"/>
      <c r="K70" s="3"/>
      <c r="L70" s="3"/>
    </row>
    <row r="71" spans="2:12" s="2" customFormat="1" ht="21.75" customHeight="1">
      <c r="B71" s="5"/>
      <c r="C71" s="3"/>
      <c r="E71" s="3"/>
      <c r="F71" s="3"/>
      <c r="G71" s="3"/>
      <c r="H71" s="3"/>
      <c r="I71" s="3"/>
      <c r="J71" s="3"/>
      <c r="K71" s="3"/>
      <c r="L71" s="3"/>
    </row>
    <row r="72" spans="1:21" s="2" customFormat="1" ht="21.75" customHeight="1">
      <c r="A72" s="2" t="s">
        <v>10</v>
      </c>
      <c r="B72" s="10"/>
      <c r="F72" s="2" t="s">
        <v>10</v>
      </c>
      <c r="G72" s="65" t="s">
        <v>33</v>
      </c>
      <c r="H72" s="65"/>
      <c r="I72" s="65"/>
      <c r="J72" s="43"/>
      <c r="K72" s="54" t="s">
        <v>34</v>
      </c>
      <c r="L72" s="54"/>
      <c r="M72" s="43" t="s">
        <v>35</v>
      </c>
      <c r="N72" s="43" t="s">
        <v>36</v>
      </c>
      <c r="O72" s="43"/>
      <c r="P72" s="43" t="s">
        <v>35</v>
      </c>
      <c r="Q72" s="43" t="s">
        <v>37</v>
      </c>
      <c r="R72" s="65"/>
      <c r="S72" s="43" t="s">
        <v>35</v>
      </c>
      <c r="T72" s="43" t="s">
        <v>38</v>
      </c>
      <c r="U72" s="65"/>
    </row>
    <row r="73" spans="2:21" s="2" customFormat="1" ht="21.75" customHeight="1">
      <c r="B73" s="10"/>
      <c r="G73" s="65"/>
      <c r="H73" s="65"/>
      <c r="I73" s="65"/>
      <c r="J73" s="43"/>
      <c r="K73" s="48" t="s">
        <v>39</v>
      </c>
      <c r="L73" s="48"/>
      <c r="M73" s="43"/>
      <c r="N73" s="43"/>
      <c r="O73" s="43"/>
      <c r="P73" s="43"/>
      <c r="Q73" s="43"/>
      <c r="R73" s="65"/>
      <c r="S73" s="43"/>
      <c r="T73" s="43"/>
      <c r="U73" s="65"/>
    </row>
    <row r="74" spans="1:9" s="2" customFormat="1" ht="21.75" customHeight="1">
      <c r="A74" s="2" t="s">
        <v>10</v>
      </c>
      <c r="B74" s="10"/>
      <c r="I74" s="2" t="s">
        <v>40</v>
      </c>
    </row>
    <row r="75" spans="2:73" s="2" customFormat="1" ht="21.75" customHeight="1">
      <c r="B75" s="10"/>
      <c r="I75" s="2" t="s">
        <v>41</v>
      </c>
      <c r="BH75" s="2" t="s">
        <v>10</v>
      </c>
      <c r="BU75" s="2" t="s">
        <v>10</v>
      </c>
    </row>
    <row r="76" spans="2:51" s="2" customFormat="1" ht="21.75" customHeight="1">
      <c r="B76" s="10"/>
      <c r="I76" s="2" t="s">
        <v>42</v>
      </c>
      <c r="AY76" s="2" t="s">
        <v>10</v>
      </c>
    </row>
    <row r="77" spans="1:9" s="2" customFormat="1" ht="21.75" customHeight="1">
      <c r="A77" s="2" t="s">
        <v>10</v>
      </c>
      <c r="B77" s="10"/>
      <c r="I77" s="2" t="s">
        <v>43</v>
      </c>
    </row>
    <row r="78" spans="2:9" s="2" customFormat="1" ht="21.75" customHeight="1">
      <c r="B78" s="10"/>
      <c r="I78" s="2" t="s">
        <v>44</v>
      </c>
    </row>
    <row r="79" spans="2:9" s="2" customFormat="1" ht="21.75" customHeight="1">
      <c r="B79" s="10"/>
      <c r="I79" s="2" t="s">
        <v>45</v>
      </c>
    </row>
    <row r="80" spans="2:21" s="2" customFormat="1" ht="21.75" customHeight="1">
      <c r="B80" s="10"/>
      <c r="T80" s="13"/>
      <c r="U80" s="13"/>
    </row>
    <row r="81" spans="1:93" s="3" customFormat="1" ht="21.75" customHeight="1">
      <c r="A81" s="7"/>
      <c r="B81" s="7"/>
      <c r="C81" s="2" t="s">
        <v>46</v>
      </c>
      <c r="D81" s="8"/>
      <c r="E81" s="9"/>
      <c r="F81" s="9"/>
      <c r="G81" s="9"/>
      <c r="H81" s="12"/>
      <c r="J81" s="13"/>
      <c r="K81" s="13"/>
      <c r="L81" s="12"/>
      <c r="M81" s="13"/>
      <c r="N81" s="13"/>
      <c r="O81" s="13"/>
      <c r="P81" s="8"/>
      <c r="Q81" s="8"/>
      <c r="R81" s="8"/>
      <c r="S81" s="2"/>
      <c r="V81" s="13"/>
      <c r="W81" s="13"/>
      <c r="X81" s="13"/>
      <c r="Y81" s="13"/>
      <c r="Z81" s="13"/>
      <c r="AA81" s="13"/>
      <c r="AB81" s="8"/>
      <c r="AC81" s="8"/>
      <c r="AD81" s="8"/>
      <c r="AE81" s="8"/>
      <c r="AF81" s="9"/>
      <c r="AG81" s="9"/>
      <c r="AH81" s="9"/>
      <c r="AI81" s="9"/>
      <c r="AJ81" s="9"/>
      <c r="AK81" s="9"/>
      <c r="AL81" s="9"/>
      <c r="AM81" s="8"/>
      <c r="AN81" s="8"/>
      <c r="AO81" s="8"/>
      <c r="AP81" s="8"/>
      <c r="AQ81" s="8"/>
      <c r="CO81" s="7"/>
    </row>
    <row r="82" spans="1:93" s="3" customFormat="1" ht="21.75" customHeight="1">
      <c r="A82" s="7"/>
      <c r="B82" s="7"/>
      <c r="C82" s="11" t="s">
        <v>47</v>
      </c>
      <c r="D82" s="8"/>
      <c r="E82" s="9"/>
      <c r="F82" s="9"/>
      <c r="G82" s="9"/>
      <c r="H82" s="12"/>
      <c r="I82" s="2"/>
      <c r="J82" s="13"/>
      <c r="K82" s="13"/>
      <c r="L82" s="12"/>
      <c r="M82" s="13"/>
      <c r="N82" s="13"/>
      <c r="O82" s="13"/>
      <c r="P82" s="8"/>
      <c r="Q82" s="8"/>
      <c r="R82" s="8"/>
      <c r="S82" s="2"/>
      <c r="V82" s="13"/>
      <c r="W82" s="13"/>
      <c r="X82" s="13"/>
      <c r="Y82" s="13"/>
      <c r="Z82" s="13"/>
      <c r="AA82" s="13"/>
      <c r="AB82" s="8"/>
      <c r="AC82" s="8"/>
      <c r="AD82" s="8"/>
      <c r="AE82" s="8"/>
      <c r="AF82" s="9"/>
      <c r="AG82" s="9"/>
      <c r="AH82" s="9"/>
      <c r="AI82" s="9"/>
      <c r="AJ82" s="9"/>
      <c r="AK82" s="9"/>
      <c r="AL82" s="9"/>
      <c r="AM82" s="8"/>
      <c r="AN82" s="8"/>
      <c r="AO82" s="8"/>
      <c r="AP82" s="8"/>
      <c r="AQ82" s="8"/>
      <c r="CO82" s="7"/>
    </row>
    <row r="83" spans="1:93" s="3" customFormat="1" ht="21.75" customHeight="1">
      <c r="A83" s="7"/>
      <c r="B83" s="7"/>
      <c r="D83" s="8"/>
      <c r="E83" s="9"/>
      <c r="F83" s="9"/>
      <c r="G83" s="9"/>
      <c r="H83" s="12"/>
      <c r="I83" s="13"/>
      <c r="J83" s="13"/>
      <c r="K83" s="13"/>
      <c r="L83" s="12"/>
      <c r="M83" s="13"/>
      <c r="N83" s="13"/>
      <c r="O83" s="13"/>
      <c r="P83" s="8"/>
      <c r="Q83" s="8"/>
      <c r="R83" s="8"/>
      <c r="S83" s="8"/>
      <c r="T83" s="13"/>
      <c r="U83" s="13"/>
      <c r="V83" s="13"/>
      <c r="W83" s="13"/>
      <c r="X83" s="13"/>
      <c r="Y83" s="13"/>
      <c r="Z83" s="13"/>
      <c r="AA83" s="13"/>
      <c r="AB83" s="8"/>
      <c r="AC83" s="8"/>
      <c r="AD83" s="8"/>
      <c r="AE83" s="8"/>
      <c r="AF83" s="9"/>
      <c r="AG83" s="9"/>
      <c r="AH83" s="9"/>
      <c r="AI83" s="9"/>
      <c r="AJ83" s="9"/>
      <c r="AK83" s="9"/>
      <c r="AL83" s="9"/>
      <c r="AM83" s="8"/>
      <c r="AN83" s="8"/>
      <c r="AO83" s="8"/>
      <c r="AP83" s="8"/>
      <c r="AQ83" s="8"/>
      <c r="CO83" s="7"/>
    </row>
    <row r="84" spans="1:93" s="3" customFormat="1" ht="21.75" customHeight="1">
      <c r="A84" s="7"/>
      <c r="B84" s="7"/>
      <c r="D84" s="8"/>
      <c r="E84" s="9"/>
      <c r="F84" s="9"/>
      <c r="G84" s="9"/>
      <c r="H84" s="12"/>
      <c r="I84" s="13"/>
      <c r="J84" s="13"/>
      <c r="K84" s="13"/>
      <c r="L84" s="12"/>
      <c r="M84" s="13"/>
      <c r="N84" s="13"/>
      <c r="O84" s="13"/>
      <c r="P84" s="8"/>
      <c r="Q84" s="8"/>
      <c r="R84" s="8"/>
      <c r="S84" s="8"/>
      <c r="T84" s="13"/>
      <c r="U84" s="13"/>
      <c r="V84" s="13"/>
      <c r="W84" s="13"/>
      <c r="X84" s="13"/>
      <c r="Y84" s="13"/>
      <c r="Z84" s="13"/>
      <c r="AA84" s="13"/>
      <c r="AB84" s="8"/>
      <c r="AC84" s="8"/>
      <c r="AD84" s="8"/>
      <c r="AE84" s="8"/>
      <c r="AF84" s="9"/>
      <c r="AG84" s="9"/>
      <c r="AH84" s="9"/>
      <c r="AI84" s="9"/>
      <c r="AJ84" s="9"/>
      <c r="AK84" s="9"/>
      <c r="AL84" s="9"/>
      <c r="AM84" s="8"/>
      <c r="AN84" s="8"/>
      <c r="AO84" s="8"/>
      <c r="AP84" s="8"/>
      <c r="AQ84" s="8"/>
      <c r="AR84" s="3" t="s">
        <v>48</v>
      </c>
      <c r="CO84" s="7"/>
    </row>
    <row r="85" spans="1:93" s="3" customFormat="1" ht="21.75" customHeight="1">
      <c r="A85" s="7"/>
      <c r="B85" s="11" t="s">
        <v>49</v>
      </c>
      <c r="C85" s="7"/>
      <c r="D85" s="8"/>
      <c r="E85" s="9"/>
      <c r="F85" s="9"/>
      <c r="G85" s="9"/>
      <c r="H85" s="12"/>
      <c r="I85" s="13"/>
      <c r="J85" s="13"/>
      <c r="K85" s="13"/>
      <c r="L85" s="12"/>
      <c r="M85" s="13"/>
      <c r="N85" s="13"/>
      <c r="O85" s="13"/>
      <c r="P85" s="8"/>
      <c r="Q85" s="8"/>
      <c r="R85" s="8"/>
      <c r="S85" s="8"/>
      <c r="T85" s="13"/>
      <c r="U85" s="13"/>
      <c r="V85" s="13"/>
      <c r="W85" s="13"/>
      <c r="X85" s="13"/>
      <c r="Y85" s="13"/>
      <c r="Z85" s="13"/>
      <c r="AA85" s="13"/>
      <c r="AB85" s="8"/>
      <c r="AC85" s="8"/>
      <c r="AD85" s="8"/>
      <c r="AE85" s="8"/>
      <c r="AF85" s="9"/>
      <c r="AG85" s="9"/>
      <c r="AH85" s="9"/>
      <c r="AI85" s="9"/>
      <c r="AJ85" s="9"/>
      <c r="AK85" s="9"/>
      <c r="AL85" s="9"/>
      <c r="AM85" s="8"/>
      <c r="AN85" s="8"/>
      <c r="AO85" s="8"/>
      <c r="AP85" s="8"/>
      <c r="AQ85" s="8"/>
      <c r="CO85" s="7"/>
    </row>
    <row r="86" spans="1:93" s="3" customFormat="1" ht="21.75" customHeight="1">
      <c r="A86" s="7"/>
      <c r="B86" s="7"/>
      <c r="C86" s="11" t="s">
        <v>172</v>
      </c>
      <c r="D86" s="8"/>
      <c r="E86" s="9"/>
      <c r="F86" s="9"/>
      <c r="G86" s="9"/>
      <c r="H86" s="12"/>
      <c r="I86" s="13"/>
      <c r="J86" s="13"/>
      <c r="K86" s="13"/>
      <c r="L86" s="12"/>
      <c r="M86" s="13"/>
      <c r="N86" s="13"/>
      <c r="O86" s="13"/>
      <c r="P86" s="8"/>
      <c r="Q86" s="8"/>
      <c r="R86" s="8"/>
      <c r="S86" s="8"/>
      <c r="T86" s="13"/>
      <c r="U86" s="13"/>
      <c r="V86" s="13"/>
      <c r="W86" s="13"/>
      <c r="X86" s="13"/>
      <c r="Y86" s="13"/>
      <c r="Z86" s="13"/>
      <c r="AA86" s="13"/>
      <c r="AB86" s="8"/>
      <c r="AC86" s="8"/>
      <c r="AD86" s="8"/>
      <c r="AE86" s="8"/>
      <c r="AF86" s="9"/>
      <c r="AG86" s="9"/>
      <c r="AH86" s="9"/>
      <c r="AI86" s="9"/>
      <c r="AJ86" s="9"/>
      <c r="AK86" s="9"/>
      <c r="AL86" s="9"/>
      <c r="AM86" s="8"/>
      <c r="AN86" s="8"/>
      <c r="AO86" s="8"/>
      <c r="AP86" s="8"/>
      <c r="AQ86" s="8"/>
      <c r="CO86" s="7"/>
    </row>
    <row r="87" spans="4:43" s="11" customFormat="1" ht="21.75" customHeight="1">
      <c r="D87" s="14" t="s">
        <v>50</v>
      </c>
      <c r="E87" s="15"/>
      <c r="F87" s="15"/>
      <c r="G87" s="15"/>
      <c r="I87" s="16"/>
      <c r="J87" s="16"/>
      <c r="K87" s="16"/>
      <c r="M87" s="16"/>
      <c r="N87" s="16"/>
      <c r="O87" s="16"/>
      <c r="P87" s="14"/>
      <c r="Q87" s="14"/>
      <c r="R87" s="14"/>
      <c r="S87" s="14"/>
      <c r="T87" s="16"/>
      <c r="U87" s="16"/>
      <c r="V87" s="16"/>
      <c r="W87" s="16"/>
      <c r="X87" s="16"/>
      <c r="Y87" s="16"/>
      <c r="Z87" s="16"/>
      <c r="AA87" s="16"/>
      <c r="AB87" s="14"/>
      <c r="AC87" s="14"/>
      <c r="AD87" s="14"/>
      <c r="AE87" s="14"/>
      <c r="AF87" s="15"/>
      <c r="AG87" s="15"/>
      <c r="AH87" s="15"/>
      <c r="AI87" s="15"/>
      <c r="AJ87" s="15"/>
      <c r="AK87" s="15" t="s">
        <v>48</v>
      </c>
      <c r="AL87" s="15"/>
      <c r="AM87" s="14"/>
      <c r="AN87" s="14"/>
      <c r="AO87" s="14"/>
      <c r="AP87" s="14"/>
      <c r="AQ87" s="14"/>
    </row>
    <row r="88" spans="4:43" s="11" customFormat="1" ht="21.75" customHeight="1">
      <c r="D88" s="8" t="s">
        <v>173</v>
      </c>
      <c r="E88" s="9"/>
      <c r="F88" s="15" t="s">
        <v>3</v>
      </c>
      <c r="G88" s="9">
        <v>1</v>
      </c>
      <c r="H88" s="8"/>
      <c r="I88" s="9"/>
      <c r="J88" s="16"/>
      <c r="K88" s="16"/>
      <c r="M88" s="16"/>
      <c r="N88" s="16"/>
      <c r="O88" s="16"/>
      <c r="P88" s="14"/>
      <c r="Q88" s="14"/>
      <c r="R88" s="14"/>
      <c r="S88" s="14"/>
      <c r="T88" s="16"/>
      <c r="U88" s="16" t="s">
        <v>51</v>
      </c>
      <c r="V88" s="16"/>
      <c r="W88" s="16"/>
      <c r="X88" s="16"/>
      <c r="Y88" s="16"/>
      <c r="Z88" s="16"/>
      <c r="AA88" s="16"/>
      <c r="AB88" s="14"/>
      <c r="AC88" s="14"/>
      <c r="AD88" s="14"/>
      <c r="AE88" s="14"/>
      <c r="AF88" s="15"/>
      <c r="AG88" s="15"/>
      <c r="AH88" s="15"/>
      <c r="AI88" s="15"/>
      <c r="AJ88" s="15"/>
      <c r="AK88" s="15"/>
      <c r="AL88" s="15"/>
      <c r="AM88" s="14"/>
      <c r="AN88" s="14"/>
      <c r="AO88" s="14"/>
      <c r="AP88" s="14"/>
      <c r="AQ88" s="14"/>
    </row>
    <row r="89" spans="4:43" s="11" customFormat="1" ht="21.75" customHeight="1">
      <c r="D89" s="8" t="s">
        <v>173</v>
      </c>
      <c r="E89" s="9"/>
      <c r="F89" s="15" t="s">
        <v>3</v>
      </c>
      <c r="G89" s="15" t="s">
        <v>52</v>
      </c>
      <c r="I89" s="16"/>
      <c r="J89" s="16"/>
      <c r="K89" s="16"/>
      <c r="M89" s="16"/>
      <c r="N89" s="16"/>
      <c r="O89" s="16"/>
      <c r="P89" s="14"/>
      <c r="Q89" s="14"/>
      <c r="R89" s="14"/>
      <c r="S89" s="14"/>
      <c r="T89" s="16"/>
      <c r="U89" s="16" t="s">
        <v>174</v>
      </c>
      <c r="V89" s="16"/>
      <c r="W89" s="16"/>
      <c r="X89" s="16"/>
      <c r="Y89" s="16"/>
      <c r="Z89" s="16"/>
      <c r="AA89" s="16"/>
      <c r="AB89" s="14"/>
      <c r="AC89" s="14"/>
      <c r="AD89" s="14"/>
      <c r="AE89" s="14"/>
      <c r="AF89" s="15"/>
      <c r="AG89" s="15"/>
      <c r="AH89" s="15"/>
      <c r="AI89" s="15"/>
      <c r="AJ89" s="15"/>
      <c r="AK89" s="15"/>
      <c r="AL89" s="15"/>
      <c r="AM89" s="14"/>
      <c r="AN89" s="14"/>
      <c r="AO89" s="14"/>
      <c r="AP89" s="14"/>
      <c r="AQ89" s="14"/>
    </row>
    <row r="90" spans="4:43" s="11" customFormat="1" ht="21.75" customHeight="1">
      <c r="D90" s="8" t="s">
        <v>173</v>
      </c>
      <c r="E90" s="9"/>
      <c r="F90" s="15" t="s">
        <v>3</v>
      </c>
      <c r="G90" s="9">
        <v>1.3</v>
      </c>
      <c r="H90" s="8"/>
      <c r="I90" s="9"/>
      <c r="J90" s="16"/>
      <c r="K90" s="16"/>
      <c r="M90" s="16"/>
      <c r="N90" s="16"/>
      <c r="O90" s="16"/>
      <c r="P90" s="14"/>
      <c r="Q90" s="14"/>
      <c r="R90" s="14"/>
      <c r="S90" s="14"/>
      <c r="T90" s="16"/>
      <c r="U90" s="16" t="s">
        <v>53</v>
      </c>
      <c r="V90" s="16"/>
      <c r="W90" s="16"/>
      <c r="X90" s="16"/>
      <c r="Y90" s="16"/>
      <c r="Z90" s="16"/>
      <c r="AA90" s="16"/>
      <c r="AB90" s="14"/>
      <c r="AC90" s="14"/>
      <c r="AD90" s="14"/>
      <c r="AE90" s="14"/>
      <c r="AF90" s="15"/>
      <c r="AG90" s="15"/>
      <c r="AH90" s="15"/>
      <c r="AI90" s="15"/>
      <c r="AJ90" s="15"/>
      <c r="AK90" s="15"/>
      <c r="AL90" s="15"/>
      <c r="AM90" s="14"/>
      <c r="AN90" s="14"/>
      <c r="AO90" s="14"/>
      <c r="AP90" s="14"/>
      <c r="AQ90" s="14"/>
    </row>
    <row r="91" spans="4:43" s="11" customFormat="1" ht="21.75" customHeight="1">
      <c r="D91" s="14"/>
      <c r="E91" s="15"/>
      <c r="F91" s="15"/>
      <c r="G91" s="15" t="s">
        <v>54</v>
      </c>
      <c r="I91" s="16"/>
      <c r="J91" s="16"/>
      <c r="K91" s="16"/>
      <c r="M91" s="16"/>
      <c r="N91" s="16"/>
      <c r="O91" s="16"/>
      <c r="P91" s="14" t="s">
        <v>55</v>
      </c>
      <c r="Q91" s="14"/>
      <c r="R91" s="14"/>
      <c r="S91" s="14"/>
      <c r="T91" s="16"/>
      <c r="U91" s="16"/>
      <c r="V91" s="16"/>
      <c r="W91" s="16"/>
      <c r="X91" s="16"/>
      <c r="Y91" s="16"/>
      <c r="Z91" s="16"/>
      <c r="AA91" s="16"/>
      <c r="AB91" s="14"/>
      <c r="AC91" s="14"/>
      <c r="AD91" s="14"/>
      <c r="AE91" s="14"/>
      <c r="AF91" s="15"/>
      <c r="AG91" s="15"/>
      <c r="AH91" s="15"/>
      <c r="AI91" s="15"/>
      <c r="AJ91" s="15"/>
      <c r="AK91" s="15"/>
      <c r="AL91" s="15"/>
      <c r="AM91" s="14"/>
      <c r="AN91" s="14"/>
      <c r="AO91" s="14"/>
      <c r="AP91" s="14"/>
      <c r="AQ91" s="14"/>
    </row>
    <row r="92" spans="4:43" s="11" customFormat="1" ht="21.75" customHeight="1">
      <c r="D92" s="14"/>
      <c r="E92" s="15"/>
      <c r="F92" s="15"/>
      <c r="G92" s="15"/>
      <c r="I92" s="16"/>
      <c r="J92" s="16"/>
      <c r="K92" s="16"/>
      <c r="M92" s="16"/>
      <c r="N92" s="16"/>
      <c r="O92" s="16"/>
      <c r="P92" s="14"/>
      <c r="Q92" s="14"/>
      <c r="R92" s="14"/>
      <c r="S92" s="14"/>
      <c r="T92" s="16"/>
      <c r="U92" s="16"/>
      <c r="V92" s="16"/>
      <c r="W92" s="16"/>
      <c r="X92" s="16"/>
      <c r="Y92" s="16"/>
      <c r="Z92" s="16"/>
      <c r="AA92" s="16"/>
      <c r="AB92" s="14"/>
      <c r="AC92" s="14"/>
      <c r="AD92" s="14"/>
      <c r="AE92" s="14"/>
      <c r="AF92" s="15"/>
      <c r="AG92" s="15"/>
      <c r="AH92" s="15"/>
      <c r="AI92" s="15"/>
      <c r="AJ92" s="15"/>
      <c r="AK92" s="15"/>
      <c r="AL92" s="15"/>
      <c r="AM92" s="14"/>
      <c r="AN92" s="14"/>
      <c r="AO92" s="14"/>
      <c r="AP92" s="14"/>
      <c r="AQ92" s="14"/>
    </row>
    <row r="93" spans="3:43" s="11" customFormat="1" ht="21.75" customHeight="1">
      <c r="C93" s="11" t="s">
        <v>56</v>
      </c>
      <c r="D93" s="14"/>
      <c r="E93" s="15"/>
      <c r="F93" s="15"/>
      <c r="G93" s="15"/>
      <c r="I93" s="16"/>
      <c r="J93" s="16"/>
      <c r="K93" s="16"/>
      <c r="M93" s="16"/>
      <c r="N93" s="16"/>
      <c r="O93" s="16"/>
      <c r="P93" s="14"/>
      <c r="Q93" s="14"/>
      <c r="R93" s="14"/>
      <c r="S93" s="14"/>
      <c r="T93" s="16"/>
      <c r="U93" s="16"/>
      <c r="V93" s="16"/>
      <c r="W93" s="16"/>
      <c r="X93" s="16"/>
      <c r="Y93" s="16"/>
      <c r="Z93" s="16"/>
      <c r="AA93" s="16"/>
      <c r="AB93" s="14"/>
      <c r="AC93" s="14"/>
      <c r="AD93" s="14"/>
      <c r="AE93" s="14"/>
      <c r="AF93" s="15"/>
      <c r="AG93" s="15"/>
      <c r="AH93" s="15"/>
      <c r="AI93" s="15"/>
      <c r="AJ93" s="15"/>
      <c r="AK93" s="15"/>
      <c r="AL93" s="15"/>
      <c r="AM93" s="14"/>
      <c r="AN93" s="14"/>
      <c r="AO93" s="14"/>
      <c r="AP93" s="14"/>
      <c r="AQ93" s="14"/>
    </row>
    <row r="94" spans="4:43" s="11" customFormat="1" ht="21.75" customHeight="1">
      <c r="D94" s="14" t="s">
        <v>57</v>
      </c>
      <c r="E94" s="15"/>
      <c r="F94" s="15"/>
      <c r="G94" s="15"/>
      <c r="I94" s="16"/>
      <c r="J94" s="16"/>
      <c r="K94" s="16"/>
      <c r="M94" s="16"/>
      <c r="N94" s="16"/>
      <c r="O94" s="16"/>
      <c r="P94" s="14"/>
      <c r="Q94" s="14"/>
      <c r="R94" s="14"/>
      <c r="S94" s="14"/>
      <c r="T94" s="16"/>
      <c r="U94" s="16"/>
      <c r="V94" s="16"/>
      <c r="W94" s="16"/>
      <c r="X94" s="16"/>
      <c r="Y94" s="16"/>
      <c r="Z94" s="16"/>
      <c r="AA94" s="16"/>
      <c r="AB94" s="14"/>
      <c r="AC94" s="14"/>
      <c r="AD94" s="14"/>
      <c r="AE94" s="14"/>
      <c r="AF94" s="15"/>
      <c r="AG94" s="15"/>
      <c r="AH94" s="15"/>
      <c r="AI94" s="15"/>
      <c r="AJ94" s="15"/>
      <c r="AK94" s="15"/>
      <c r="AL94" s="15"/>
      <c r="AM94" s="14"/>
      <c r="AN94" s="14"/>
      <c r="AO94" s="14"/>
      <c r="AP94" s="14"/>
      <c r="AQ94" s="14"/>
    </row>
    <row r="95" spans="4:43" s="11" customFormat="1" ht="21.75" customHeight="1">
      <c r="D95" s="14" t="s">
        <v>58</v>
      </c>
      <c r="E95" s="15"/>
      <c r="F95" s="15"/>
      <c r="G95" s="15"/>
      <c r="I95" s="16"/>
      <c r="J95" s="16"/>
      <c r="K95" s="16"/>
      <c r="M95" s="16"/>
      <c r="N95" s="16"/>
      <c r="O95" s="16"/>
      <c r="P95" s="14"/>
      <c r="Q95" s="14"/>
      <c r="R95" s="14"/>
      <c r="S95" s="14"/>
      <c r="T95" s="16"/>
      <c r="U95" s="16"/>
      <c r="V95" s="16"/>
      <c r="W95" s="16"/>
      <c r="X95" s="16"/>
      <c r="Y95" s="16"/>
      <c r="Z95" s="16"/>
      <c r="AA95" s="16"/>
      <c r="AB95" s="14"/>
      <c r="AC95" s="14"/>
      <c r="AD95" s="14"/>
      <c r="AE95" s="14"/>
      <c r="AF95" s="15"/>
      <c r="AG95" s="15"/>
      <c r="AH95" s="15"/>
      <c r="AI95" s="15"/>
      <c r="AJ95" s="15"/>
      <c r="AK95" s="15"/>
      <c r="AL95" s="15"/>
      <c r="AM95" s="14"/>
      <c r="AN95" s="14"/>
      <c r="AO95" s="14"/>
      <c r="AP95" s="14"/>
      <c r="AQ95" s="14"/>
    </row>
    <row r="96" spans="4:43" s="11" customFormat="1" ht="21.75" customHeight="1">
      <c r="D96" s="14" t="s">
        <v>4</v>
      </c>
      <c r="E96" s="15"/>
      <c r="F96" s="15" t="s">
        <v>3</v>
      </c>
      <c r="G96" s="16" t="s">
        <v>175</v>
      </c>
      <c r="H96" s="16"/>
      <c r="I96" s="16"/>
      <c r="K96" s="16"/>
      <c r="N96" s="16" t="s">
        <v>59</v>
      </c>
      <c r="O96" s="16"/>
      <c r="P96" s="14"/>
      <c r="Q96" s="14"/>
      <c r="R96" s="14"/>
      <c r="S96" s="14"/>
      <c r="T96" s="16"/>
      <c r="U96" s="16"/>
      <c r="V96" s="16"/>
      <c r="W96" s="16"/>
      <c r="X96" s="16"/>
      <c r="Y96" s="16"/>
      <c r="Z96" s="16"/>
      <c r="AA96" s="16"/>
      <c r="AB96" s="14"/>
      <c r="AC96" s="14"/>
      <c r="AD96" s="14"/>
      <c r="AE96" s="14"/>
      <c r="AF96" s="15"/>
      <c r="AG96" s="15"/>
      <c r="AH96" s="15"/>
      <c r="AI96" s="15"/>
      <c r="AJ96" s="15"/>
      <c r="AK96" s="15"/>
      <c r="AL96" s="15"/>
      <c r="AM96" s="14"/>
      <c r="AN96" s="14"/>
      <c r="AO96" s="14"/>
      <c r="AP96" s="2"/>
      <c r="AQ96" s="14"/>
    </row>
    <row r="97" spans="4:43" s="11" customFormat="1" ht="21.75" customHeight="1">
      <c r="D97" s="14" t="s">
        <v>60</v>
      </c>
      <c r="E97" s="15"/>
      <c r="F97" s="15"/>
      <c r="G97" s="15"/>
      <c r="I97" s="16"/>
      <c r="O97" s="16"/>
      <c r="P97" s="14"/>
      <c r="Q97" s="14"/>
      <c r="R97" s="14"/>
      <c r="S97" s="14"/>
      <c r="T97" s="16"/>
      <c r="U97" s="16"/>
      <c r="V97" s="16"/>
      <c r="W97" s="16"/>
      <c r="X97" s="16"/>
      <c r="Y97" s="16"/>
      <c r="Z97" s="16"/>
      <c r="AA97" s="16"/>
      <c r="AB97" s="14"/>
      <c r="AC97" s="14"/>
      <c r="AD97" s="14"/>
      <c r="AE97" s="14"/>
      <c r="AF97" s="15"/>
      <c r="AG97" s="15"/>
      <c r="AH97" s="15"/>
      <c r="AI97" s="15"/>
      <c r="AJ97" s="15"/>
      <c r="AK97" s="15"/>
      <c r="AL97" s="15"/>
      <c r="AM97" s="14"/>
      <c r="AN97" s="14"/>
      <c r="AO97" s="14"/>
      <c r="AP97" s="2"/>
      <c r="AQ97" s="14"/>
    </row>
    <row r="98" spans="4:43" s="11" customFormat="1" ht="21.75" customHeight="1">
      <c r="D98" s="14"/>
      <c r="E98" s="15"/>
      <c r="F98" s="15"/>
      <c r="G98" s="15"/>
      <c r="I98" s="16"/>
      <c r="O98" s="16"/>
      <c r="P98" s="14"/>
      <c r="Q98" s="14"/>
      <c r="R98" s="14"/>
      <c r="S98" s="14"/>
      <c r="T98" s="16"/>
      <c r="U98" s="16"/>
      <c r="V98" s="16"/>
      <c r="W98" s="16"/>
      <c r="X98" s="16"/>
      <c r="Y98" s="16"/>
      <c r="Z98" s="16"/>
      <c r="AA98" s="16"/>
      <c r="AB98" s="14"/>
      <c r="AC98" s="14"/>
      <c r="AD98" s="14"/>
      <c r="AE98" s="14"/>
      <c r="AF98" s="15"/>
      <c r="AG98" s="15"/>
      <c r="AH98" s="15"/>
      <c r="AI98" s="15"/>
      <c r="AJ98" s="15"/>
      <c r="AK98" s="15"/>
      <c r="AL98" s="15"/>
      <c r="AM98" s="14"/>
      <c r="AN98" s="14"/>
      <c r="AO98" s="14"/>
      <c r="AP98" s="2"/>
      <c r="AQ98" s="14"/>
    </row>
    <row r="99" s="2" customFormat="1" ht="19.5" customHeight="1">
      <c r="B99" s="4" t="s">
        <v>61</v>
      </c>
    </row>
    <row r="100" spans="2:45" s="2" customFormat="1" ht="19.5" customHeight="1">
      <c r="B100" s="5"/>
      <c r="AS100" s="4"/>
    </row>
    <row r="101" s="2" customFormat="1" ht="19.5" customHeight="1">
      <c r="B101" s="5"/>
    </row>
    <row r="102" s="2" customFormat="1" ht="19.5" customHeight="1">
      <c r="B102" s="5"/>
    </row>
    <row r="103" s="2" customFormat="1" ht="19.5" customHeight="1"/>
    <row r="104" spans="2:36" s="2" customFormat="1" ht="19.5" customHeight="1">
      <c r="B104" s="17"/>
      <c r="C104" s="17"/>
      <c r="D104" s="17"/>
      <c r="E104" s="17"/>
      <c r="F104" s="17"/>
      <c r="G104" s="17"/>
      <c r="H104" s="17"/>
      <c r="I104" s="17"/>
      <c r="J104" s="17"/>
      <c r="K104" s="17"/>
      <c r="L104" s="17"/>
      <c r="AA104" s="17"/>
      <c r="AB104" s="17"/>
      <c r="AC104" s="17"/>
      <c r="AD104" s="17"/>
      <c r="AE104" s="17"/>
      <c r="AF104" s="17"/>
      <c r="AG104" s="17"/>
      <c r="AH104" s="17"/>
      <c r="AI104" s="17"/>
      <c r="AJ104" s="17"/>
    </row>
    <row r="107" spans="2:12" s="2" customFormat="1" ht="21.75" customHeight="1">
      <c r="B107" s="5"/>
      <c r="C107" s="3"/>
      <c r="D107" s="3"/>
      <c r="E107" s="3"/>
      <c r="F107" s="3"/>
      <c r="G107" s="3"/>
      <c r="H107" s="3"/>
      <c r="I107" s="3"/>
      <c r="J107" s="3"/>
      <c r="K107" s="3"/>
      <c r="L107" s="3"/>
    </row>
    <row r="108" spans="2:12" s="2" customFormat="1" ht="21.75" customHeight="1">
      <c r="B108" s="5"/>
      <c r="C108" s="3"/>
      <c r="D108" s="3"/>
      <c r="E108" s="3"/>
      <c r="F108" s="3"/>
      <c r="G108" s="3"/>
      <c r="H108" s="3"/>
      <c r="I108" s="3"/>
      <c r="J108" s="3"/>
      <c r="K108" s="3"/>
      <c r="L108" s="3"/>
    </row>
    <row r="109" spans="2:59" s="2" customFormat="1" ht="21.75" customHeight="1">
      <c r="B109" s="5"/>
      <c r="C109" s="3"/>
      <c r="D109" s="3"/>
      <c r="E109" s="3"/>
      <c r="F109" s="3"/>
      <c r="G109" s="3"/>
      <c r="H109" s="3"/>
      <c r="I109" s="3"/>
      <c r="J109" s="3"/>
      <c r="K109" s="3"/>
      <c r="L109" s="3"/>
      <c r="AY109" s="3"/>
      <c r="AZ109" s="3"/>
      <c r="BA109" s="3"/>
      <c r="BB109" s="3"/>
      <c r="BC109" s="3"/>
      <c r="BD109" s="3"/>
      <c r="BE109" s="3"/>
      <c r="BF109" s="3"/>
      <c r="BG109" s="3"/>
    </row>
    <row r="110" spans="2:59" s="2" customFormat="1" ht="21.75" customHeight="1">
      <c r="B110" s="5"/>
      <c r="C110" s="3"/>
      <c r="AY110" s="3"/>
      <c r="AZ110" s="3"/>
      <c r="BA110" s="7"/>
      <c r="BB110" s="18"/>
      <c r="BC110" s="18"/>
      <c r="BD110" s="18"/>
      <c r="BE110" s="18"/>
      <c r="BF110" s="18"/>
      <c r="BG110" s="3"/>
    </row>
    <row r="111" spans="2:40" s="2" customFormat="1" ht="21.75" customHeight="1">
      <c r="B111" s="5"/>
      <c r="D111" s="27" t="s">
        <v>62</v>
      </c>
      <c r="E111" s="27"/>
      <c r="F111" s="27"/>
      <c r="G111" s="42" t="s">
        <v>63</v>
      </c>
      <c r="H111" s="42"/>
      <c r="I111" s="42"/>
      <c r="J111" s="42"/>
      <c r="K111" s="42"/>
      <c r="L111" s="42"/>
      <c r="M111" s="42"/>
      <c r="N111" s="42"/>
      <c r="O111" s="42"/>
      <c r="P111" s="42"/>
      <c r="Q111" s="42"/>
      <c r="R111" s="42"/>
      <c r="S111" s="27" t="s">
        <v>64</v>
      </c>
      <c r="T111" s="27"/>
      <c r="U111" s="27"/>
      <c r="V111" s="27"/>
      <c r="W111" s="27"/>
      <c r="X111" s="27"/>
      <c r="Y111" s="27"/>
      <c r="Z111" s="27"/>
      <c r="AA111" s="27"/>
      <c r="AB111" s="27"/>
      <c r="AC111" s="27"/>
      <c r="AD111" s="27"/>
      <c r="AE111" s="27"/>
      <c r="AF111" s="27"/>
      <c r="AG111" s="27"/>
      <c r="AH111" s="31" t="s">
        <v>65</v>
      </c>
      <c r="AI111" s="32"/>
      <c r="AJ111" s="32"/>
      <c r="AK111" s="33"/>
      <c r="AL111" s="27" t="s">
        <v>66</v>
      </c>
      <c r="AM111" s="27"/>
      <c r="AN111" s="27"/>
    </row>
    <row r="112" spans="2:40" s="2" customFormat="1" ht="21.75" customHeight="1">
      <c r="B112" s="5"/>
      <c r="D112" s="47">
        <v>1</v>
      </c>
      <c r="E112" s="48"/>
      <c r="F112" s="49"/>
      <c r="G112" s="56" t="s">
        <v>67</v>
      </c>
      <c r="H112" s="57"/>
      <c r="I112" s="57"/>
      <c r="J112" s="57"/>
      <c r="K112" s="57"/>
      <c r="L112" s="57"/>
      <c r="M112" s="57"/>
      <c r="N112" s="57"/>
      <c r="O112" s="57"/>
      <c r="P112" s="57"/>
      <c r="Q112" s="57"/>
      <c r="R112" s="58"/>
      <c r="S112" s="29" t="s">
        <v>68</v>
      </c>
      <c r="T112" s="29"/>
      <c r="U112" s="29"/>
      <c r="V112" s="29"/>
      <c r="W112" s="29"/>
      <c r="X112" s="29"/>
      <c r="Y112" s="29"/>
      <c r="Z112" s="29"/>
      <c r="AA112" s="29"/>
      <c r="AB112" s="29"/>
      <c r="AC112" s="29"/>
      <c r="AD112" s="29"/>
      <c r="AE112" s="29"/>
      <c r="AF112" s="29"/>
      <c r="AG112" s="29"/>
      <c r="AH112" s="27" t="s">
        <v>69</v>
      </c>
      <c r="AI112" s="27"/>
      <c r="AJ112" s="27"/>
      <c r="AK112" s="27"/>
      <c r="AL112" s="26" t="s">
        <v>70</v>
      </c>
      <c r="AM112" s="22"/>
      <c r="AN112" s="20"/>
    </row>
    <row r="113" spans="2:40" s="2" customFormat="1" ht="21.75" customHeight="1">
      <c r="B113" s="5"/>
      <c r="D113" s="50"/>
      <c r="E113" s="51"/>
      <c r="F113" s="52"/>
      <c r="G113" s="66"/>
      <c r="H113" s="67"/>
      <c r="I113" s="67"/>
      <c r="J113" s="67"/>
      <c r="K113" s="67"/>
      <c r="L113" s="67"/>
      <c r="M113" s="67"/>
      <c r="N113" s="67"/>
      <c r="O113" s="67"/>
      <c r="P113" s="67"/>
      <c r="Q113" s="67"/>
      <c r="R113" s="68"/>
      <c r="S113" s="30" t="s">
        <v>72</v>
      </c>
      <c r="T113" s="30"/>
      <c r="U113" s="30"/>
      <c r="V113" s="30"/>
      <c r="W113" s="30"/>
      <c r="X113" s="30"/>
      <c r="Y113" s="30"/>
      <c r="Z113" s="30"/>
      <c r="AA113" s="30"/>
      <c r="AB113" s="30"/>
      <c r="AC113" s="30"/>
      <c r="AD113" s="30"/>
      <c r="AE113" s="30"/>
      <c r="AF113" s="30"/>
      <c r="AG113" s="30"/>
      <c r="AH113" s="27" t="s">
        <v>71</v>
      </c>
      <c r="AI113" s="27"/>
      <c r="AJ113" s="27"/>
      <c r="AK113" s="27"/>
      <c r="AL113" s="21"/>
      <c r="AM113" s="34"/>
      <c r="AN113" s="35"/>
    </row>
    <row r="114" spans="2:40" s="2" customFormat="1" ht="21.75" customHeight="1">
      <c r="B114" s="5"/>
      <c r="D114" s="50"/>
      <c r="E114" s="51"/>
      <c r="F114" s="52"/>
      <c r="G114" s="66"/>
      <c r="H114" s="67"/>
      <c r="I114" s="67"/>
      <c r="J114" s="67"/>
      <c r="K114" s="67"/>
      <c r="L114" s="67"/>
      <c r="M114" s="67"/>
      <c r="N114" s="67"/>
      <c r="O114" s="67"/>
      <c r="P114" s="67"/>
      <c r="Q114" s="67"/>
      <c r="R114" s="68"/>
      <c r="S114" s="29" t="s">
        <v>73</v>
      </c>
      <c r="T114" s="29"/>
      <c r="U114" s="29"/>
      <c r="V114" s="29"/>
      <c r="W114" s="29"/>
      <c r="X114" s="29"/>
      <c r="Y114" s="29"/>
      <c r="Z114" s="29"/>
      <c r="AA114" s="29"/>
      <c r="AB114" s="29"/>
      <c r="AC114" s="29"/>
      <c r="AD114" s="29"/>
      <c r="AE114" s="29"/>
      <c r="AF114" s="29"/>
      <c r="AG114" s="29"/>
      <c r="AH114" s="27" t="s">
        <v>71</v>
      </c>
      <c r="AI114" s="27"/>
      <c r="AJ114" s="27"/>
      <c r="AK114" s="27"/>
      <c r="AL114" s="36"/>
      <c r="AM114" s="37"/>
      <c r="AN114" s="38"/>
    </row>
    <row r="115" spans="2:40" s="2" customFormat="1" ht="21.75" customHeight="1">
      <c r="B115" s="5"/>
      <c r="D115" s="50"/>
      <c r="E115" s="51"/>
      <c r="F115" s="52"/>
      <c r="G115" s="66"/>
      <c r="H115" s="67"/>
      <c r="I115" s="67"/>
      <c r="J115" s="67"/>
      <c r="K115" s="67"/>
      <c r="L115" s="67"/>
      <c r="M115" s="67"/>
      <c r="N115" s="67"/>
      <c r="O115" s="67"/>
      <c r="P115" s="67"/>
      <c r="Q115" s="67"/>
      <c r="R115" s="68"/>
      <c r="S115" s="29" t="s">
        <v>74</v>
      </c>
      <c r="T115" s="29"/>
      <c r="U115" s="29"/>
      <c r="V115" s="29"/>
      <c r="W115" s="29"/>
      <c r="X115" s="29"/>
      <c r="Y115" s="29"/>
      <c r="Z115" s="29"/>
      <c r="AA115" s="29"/>
      <c r="AB115" s="29"/>
      <c r="AC115" s="29"/>
      <c r="AD115" s="29"/>
      <c r="AE115" s="29"/>
      <c r="AF115" s="29"/>
      <c r="AG115" s="29"/>
      <c r="AH115" s="27" t="s">
        <v>71</v>
      </c>
      <c r="AI115" s="27"/>
      <c r="AJ115" s="27"/>
      <c r="AK115" s="27"/>
      <c r="AL115" s="27" t="s">
        <v>75</v>
      </c>
      <c r="AM115" s="27"/>
      <c r="AN115" s="27"/>
    </row>
    <row r="116" spans="2:40" s="2" customFormat="1" ht="21.75" customHeight="1">
      <c r="B116" s="5"/>
      <c r="D116" s="53"/>
      <c r="E116" s="54"/>
      <c r="F116" s="55"/>
      <c r="G116" s="59"/>
      <c r="H116" s="60"/>
      <c r="I116" s="60"/>
      <c r="J116" s="60"/>
      <c r="K116" s="60"/>
      <c r="L116" s="60"/>
      <c r="M116" s="60"/>
      <c r="N116" s="60"/>
      <c r="O116" s="60"/>
      <c r="P116" s="60"/>
      <c r="Q116" s="60"/>
      <c r="R116" s="61"/>
      <c r="S116" s="29" t="s">
        <v>76</v>
      </c>
      <c r="T116" s="29"/>
      <c r="U116" s="29"/>
      <c r="V116" s="29"/>
      <c r="W116" s="29"/>
      <c r="X116" s="29"/>
      <c r="Y116" s="29"/>
      <c r="Z116" s="29"/>
      <c r="AA116" s="29"/>
      <c r="AB116" s="29"/>
      <c r="AC116" s="29"/>
      <c r="AD116" s="29"/>
      <c r="AE116" s="29"/>
      <c r="AF116" s="29"/>
      <c r="AG116" s="29"/>
      <c r="AH116" s="27" t="s">
        <v>71</v>
      </c>
      <c r="AI116" s="27"/>
      <c r="AJ116" s="27"/>
      <c r="AK116" s="27"/>
      <c r="AL116" s="39" t="s">
        <v>77</v>
      </c>
      <c r="AM116" s="40"/>
      <c r="AN116" s="41"/>
    </row>
    <row r="117" spans="2:40" s="2" customFormat="1" ht="21.75" customHeight="1">
      <c r="B117" s="5"/>
      <c r="D117" s="47">
        <v>2</v>
      </c>
      <c r="E117" s="48"/>
      <c r="F117" s="49"/>
      <c r="G117" s="56" t="s">
        <v>78</v>
      </c>
      <c r="H117" s="57"/>
      <c r="I117" s="57"/>
      <c r="J117" s="57"/>
      <c r="K117" s="57"/>
      <c r="L117" s="57"/>
      <c r="M117" s="57"/>
      <c r="N117" s="57"/>
      <c r="O117" s="57"/>
      <c r="P117" s="57"/>
      <c r="Q117" s="57"/>
      <c r="R117" s="58"/>
      <c r="S117" s="44" t="s">
        <v>176</v>
      </c>
      <c r="T117" s="45"/>
      <c r="U117" s="45"/>
      <c r="V117" s="45"/>
      <c r="W117" s="45"/>
      <c r="X117" s="45"/>
      <c r="Y117" s="45"/>
      <c r="Z117" s="45"/>
      <c r="AA117" s="45"/>
      <c r="AB117" s="45"/>
      <c r="AC117" s="45"/>
      <c r="AD117" s="45"/>
      <c r="AE117" s="45"/>
      <c r="AF117" s="45"/>
      <c r="AG117" s="46"/>
      <c r="AH117" s="31" t="s">
        <v>69</v>
      </c>
      <c r="AI117" s="32"/>
      <c r="AJ117" s="32"/>
      <c r="AK117" s="33"/>
      <c r="AL117" s="31" t="s">
        <v>79</v>
      </c>
      <c r="AM117" s="32"/>
      <c r="AN117" s="33"/>
    </row>
    <row r="118" spans="2:40" s="2" customFormat="1" ht="21.75" customHeight="1">
      <c r="B118" s="5"/>
      <c r="D118" s="53"/>
      <c r="E118" s="54"/>
      <c r="F118" s="55"/>
      <c r="G118" s="59"/>
      <c r="H118" s="60"/>
      <c r="I118" s="60"/>
      <c r="J118" s="60"/>
      <c r="K118" s="60"/>
      <c r="L118" s="60"/>
      <c r="M118" s="60"/>
      <c r="N118" s="60"/>
      <c r="O118" s="60"/>
      <c r="P118" s="60"/>
      <c r="Q118" s="60"/>
      <c r="R118" s="61"/>
      <c r="S118" s="62" t="s">
        <v>177</v>
      </c>
      <c r="T118" s="63"/>
      <c r="U118" s="63"/>
      <c r="V118" s="63"/>
      <c r="W118" s="63"/>
      <c r="X118" s="63"/>
      <c r="Y118" s="63"/>
      <c r="Z118" s="63"/>
      <c r="AA118" s="63"/>
      <c r="AB118" s="63"/>
      <c r="AC118" s="63"/>
      <c r="AD118" s="63"/>
      <c r="AE118" s="63"/>
      <c r="AF118" s="63"/>
      <c r="AG118" s="64"/>
      <c r="AH118" s="31" t="s">
        <v>71</v>
      </c>
      <c r="AI118" s="32"/>
      <c r="AJ118" s="32"/>
      <c r="AK118" s="33"/>
      <c r="AL118" s="31" t="s">
        <v>80</v>
      </c>
      <c r="AM118" s="32"/>
      <c r="AN118" s="33"/>
    </row>
    <row r="119" spans="2:40" s="2" customFormat="1" ht="21.75" customHeight="1">
      <c r="B119" s="5"/>
      <c r="D119" s="27">
        <v>3</v>
      </c>
      <c r="E119" s="27"/>
      <c r="F119" s="27"/>
      <c r="G119" s="28" t="s">
        <v>81</v>
      </c>
      <c r="H119" s="28"/>
      <c r="I119" s="28"/>
      <c r="J119" s="28"/>
      <c r="K119" s="28"/>
      <c r="L119" s="28"/>
      <c r="M119" s="28"/>
      <c r="N119" s="28"/>
      <c r="O119" s="28"/>
      <c r="P119" s="28"/>
      <c r="Q119" s="28"/>
      <c r="R119" s="28"/>
      <c r="S119" s="30" t="s">
        <v>82</v>
      </c>
      <c r="T119" s="30"/>
      <c r="U119" s="30"/>
      <c r="V119" s="30"/>
      <c r="W119" s="30"/>
      <c r="X119" s="30"/>
      <c r="Y119" s="30"/>
      <c r="Z119" s="30"/>
      <c r="AA119" s="30"/>
      <c r="AB119" s="30"/>
      <c r="AC119" s="30"/>
      <c r="AD119" s="30"/>
      <c r="AE119" s="30"/>
      <c r="AF119" s="30"/>
      <c r="AG119" s="30"/>
      <c r="AH119" s="27" t="s">
        <v>83</v>
      </c>
      <c r="AI119" s="27"/>
      <c r="AJ119" s="27"/>
      <c r="AK119" s="27"/>
      <c r="AL119" s="27" t="s">
        <v>84</v>
      </c>
      <c r="AM119" s="27"/>
      <c r="AN119" s="27"/>
    </row>
    <row r="120" spans="2:40" s="2" customFormat="1" ht="21.75" customHeight="1">
      <c r="B120" s="5"/>
      <c r="D120" s="27">
        <v>4</v>
      </c>
      <c r="E120" s="27"/>
      <c r="F120" s="27"/>
      <c r="G120" s="28" t="s">
        <v>85</v>
      </c>
      <c r="H120" s="28"/>
      <c r="I120" s="28"/>
      <c r="J120" s="28"/>
      <c r="K120" s="28"/>
      <c r="L120" s="28"/>
      <c r="M120" s="28"/>
      <c r="N120" s="28"/>
      <c r="O120" s="28"/>
      <c r="P120" s="28"/>
      <c r="Q120" s="28"/>
      <c r="R120" s="28"/>
      <c r="S120" s="30" t="s">
        <v>86</v>
      </c>
      <c r="T120" s="30"/>
      <c r="U120" s="30"/>
      <c r="V120" s="30"/>
      <c r="W120" s="30"/>
      <c r="X120" s="30"/>
      <c r="Y120" s="30"/>
      <c r="Z120" s="30"/>
      <c r="AA120" s="30"/>
      <c r="AB120" s="30"/>
      <c r="AC120" s="30"/>
      <c r="AD120" s="30"/>
      <c r="AE120" s="30"/>
      <c r="AF120" s="30"/>
      <c r="AG120" s="30"/>
      <c r="AH120" s="27" t="s">
        <v>87</v>
      </c>
      <c r="AI120" s="42"/>
      <c r="AJ120" s="42"/>
      <c r="AK120" s="42"/>
      <c r="AL120" s="27" t="s">
        <v>88</v>
      </c>
      <c r="AM120" s="27"/>
      <c r="AN120" s="27"/>
    </row>
    <row r="121" spans="2:40" s="2" customFormat="1" ht="21.75" customHeight="1">
      <c r="B121" s="5"/>
      <c r="D121" s="27">
        <v>5</v>
      </c>
      <c r="E121" s="27"/>
      <c r="F121" s="27"/>
      <c r="G121" s="28" t="s">
        <v>89</v>
      </c>
      <c r="H121" s="28"/>
      <c r="I121" s="28"/>
      <c r="J121" s="28"/>
      <c r="K121" s="28"/>
      <c r="L121" s="28"/>
      <c r="M121" s="28"/>
      <c r="N121" s="28"/>
      <c r="O121" s="28"/>
      <c r="P121" s="28"/>
      <c r="Q121" s="28"/>
      <c r="R121" s="28"/>
      <c r="S121" s="30" t="s">
        <v>90</v>
      </c>
      <c r="T121" s="30"/>
      <c r="U121" s="30"/>
      <c r="V121" s="30"/>
      <c r="W121" s="30"/>
      <c r="X121" s="30"/>
      <c r="Y121" s="30"/>
      <c r="Z121" s="30"/>
      <c r="AA121" s="30"/>
      <c r="AB121" s="30"/>
      <c r="AC121" s="30"/>
      <c r="AD121" s="30"/>
      <c r="AE121" s="30"/>
      <c r="AF121" s="30"/>
      <c r="AG121" s="30"/>
      <c r="AH121" s="27" t="s">
        <v>83</v>
      </c>
      <c r="AI121" s="27"/>
      <c r="AJ121" s="27"/>
      <c r="AK121" s="27"/>
      <c r="AL121" s="27" t="s">
        <v>91</v>
      </c>
      <c r="AM121" s="27"/>
      <c r="AN121" s="27"/>
    </row>
    <row r="122" spans="2:40" s="2" customFormat="1" ht="21.75" customHeight="1">
      <c r="B122" s="5"/>
      <c r="D122" s="27"/>
      <c r="E122" s="27"/>
      <c r="F122" s="27"/>
      <c r="G122" s="28"/>
      <c r="H122" s="28"/>
      <c r="I122" s="28"/>
      <c r="J122" s="28"/>
      <c r="K122" s="28"/>
      <c r="L122" s="28"/>
      <c r="M122" s="28"/>
      <c r="N122" s="28"/>
      <c r="O122" s="28"/>
      <c r="P122" s="28"/>
      <c r="Q122" s="28"/>
      <c r="R122" s="28"/>
      <c r="S122" s="29" t="s">
        <v>92</v>
      </c>
      <c r="T122" s="29"/>
      <c r="U122" s="29"/>
      <c r="V122" s="29"/>
      <c r="W122" s="29"/>
      <c r="X122" s="29"/>
      <c r="Y122" s="29"/>
      <c r="Z122" s="29"/>
      <c r="AA122" s="29"/>
      <c r="AB122" s="29"/>
      <c r="AC122" s="29"/>
      <c r="AD122" s="29"/>
      <c r="AE122" s="29"/>
      <c r="AF122" s="29"/>
      <c r="AG122" s="29"/>
      <c r="AH122" s="27" t="s">
        <v>71</v>
      </c>
      <c r="AI122" s="27"/>
      <c r="AJ122" s="27"/>
      <c r="AK122" s="27"/>
      <c r="AL122" s="27"/>
      <c r="AM122" s="27"/>
      <c r="AN122" s="27"/>
    </row>
    <row r="123" spans="1:93" s="3" customFormat="1" ht="21.75" customHeight="1">
      <c r="A123" s="7"/>
      <c r="B123" s="7"/>
      <c r="C123" s="7"/>
      <c r="D123" s="8"/>
      <c r="E123" s="9"/>
      <c r="F123" s="9"/>
      <c r="G123" s="9"/>
      <c r="H123" s="12"/>
      <c r="I123" s="13"/>
      <c r="J123" s="13"/>
      <c r="K123" s="13"/>
      <c r="L123" s="12"/>
      <c r="M123" s="13"/>
      <c r="N123" s="13"/>
      <c r="O123" s="13"/>
      <c r="P123" s="8"/>
      <c r="Q123" s="8"/>
      <c r="R123" s="8"/>
      <c r="S123" s="8"/>
      <c r="T123" s="13"/>
      <c r="U123" s="13"/>
      <c r="V123" s="13"/>
      <c r="W123" s="13"/>
      <c r="X123" s="13"/>
      <c r="Y123" s="13"/>
      <c r="Z123" s="13"/>
      <c r="AA123" s="13"/>
      <c r="AB123" s="8"/>
      <c r="AC123" s="8"/>
      <c r="AD123" s="8"/>
      <c r="AE123" s="8"/>
      <c r="AF123" s="9"/>
      <c r="AG123" s="9"/>
      <c r="AH123" s="9"/>
      <c r="AI123" s="9"/>
      <c r="AJ123" s="9"/>
      <c r="AK123" s="9"/>
      <c r="AL123" s="9"/>
      <c r="AM123" s="8"/>
      <c r="AN123" s="8"/>
      <c r="AO123" s="8"/>
      <c r="AP123" s="8"/>
      <c r="AQ123" s="8"/>
      <c r="CO123" s="7"/>
    </row>
  </sheetData>
  <mergeCells count="64">
    <mergeCell ref="AL118:AN118"/>
    <mergeCell ref="AH115:AK115"/>
    <mergeCell ref="AH117:AK117"/>
    <mergeCell ref="AH116:AK116"/>
    <mergeCell ref="AH118:AK118"/>
    <mergeCell ref="O72:O73"/>
    <mergeCell ref="S115:AG115"/>
    <mergeCell ref="S72:S73"/>
    <mergeCell ref="T72:U73"/>
    <mergeCell ref="P72:P73"/>
    <mergeCell ref="Q72:R73"/>
    <mergeCell ref="G112:R116"/>
    <mergeCell ref="S114:AG114"/>
    <mergeCell ref="M72:M73"/>
    <mergeCell ref="K73:L73"/>
    <mergeCell ref="J72:J73"/>
    <mergeCell ref="G72:I73"/>
    <mergeCell ref="K72:L72"/>
    <mergeCell ref="D111:F111"/>
    <mergeCell ref="D119:F119"/>
    <mergeCell ref="G111:R111"/>
    <mergeCell ref="S117:AG117"/>
    <mergeCell ref="D112:F116"/>
    <mergeCell ref="S112:AG112"/>
    <mergeCell ref="D117:F118"/>
    <mergeCell ref="G117:R118"/>
    <mergeCell ref="S118:AG118"/>
    <mergeCell ref="S116:AG116"/>
    <mergeCell ref="D120:F120"/>
    <mergeCell ref="J39:M39"/>
    <mergeCell ref="I38:K38"/>
    <mergeCell ref="M38:O38"/>
    <mergeCell ref="L44:M44"/>
    <mergeCell ref="N40:P40"/>
    <mergeCell ref="J47:K47"/>
    <mergeCell ref="L48:N48"/>
    <mergeCell ref="N72:N73"/>
    <mergeCell ref="L49:N49"/>
    <mergeCell ref="G120:R120"/>
    <mergeCell ref="G119:R119"/>
    <mergeCell ref="AH120:AK120"/>
    <mergeCell ref="S120:AG120"/>
    <mergeCell ref="S119:AG119"/>
    <mergeCell ref="AH114:AK114"/>
    <mergeCell ref="AL121:AN122"/>
    <mergeCell ref="AL119:AN119"/>
    <mergeCell ref="AL120:AN120"/>
    <mergeCell ref="AH122:AK122"/>
    <mergeCell ref="AH119:AK119"/>
    <mergeCell ref="AL112:AN114"/>
    <mergeCell ref="AL116:AN116"/>
    <mergeCell ref="AL115:AN115"/>
    <mergeCell ref="AL117:AN117"/>
    <mergeCell ref="AL111:AN111"/>
    <mergeCell ref="S111:AG111"/>
    <mergeCell ref="AH111:AK111"/>
    <mergeCell ref="S113:AG113"/>
    <mergeCell ref="AH112:AK112"/>
    <mergeCell ref="AH113:AK113"/>
    <mergeCell ref="D121:F122"/>
    <mergeCell ref="AH121:AK121"/>
    <mergeCell ref="G121:R122"/>
    <mergeCell ref="S122:AG122"/>
    <mergeCell ref="S121:AG121"/>
  </mergeCells>
  <printOptions/>
  <pageMargins left="0.75" right="0.55" top="1" bottom="1" header="0.5" footer="0.5"/>
  <pageSetup horizontalDpi="600" verticalDpi="600" orientation="portrait" paperSize="9" r:id="rId2"/>
  <rowBreaks count="1" manualBreakCount="1">
    <brk id="33" max="42" man="1"/>
  </rowBreaks>
  <drawing r:id="rId1"/>
</worksheet>
</file>

<file path=xl/worksheets/sheet2.xml><?xml version="1.0" encoding="utf-8"?>
<worksheet xmlns="http://schemas.openxmlformats.org/spreadsheetml/2006/main" xmlns:r="http://schemas.openxmlformats.org/officeDocument/2006/relationships">
  <dimension ref="B1:BL1227"/>
  <sheetViews>
    <sheetView showGridLines="0" tabSelected="1" workbookViewId="0" topLeftCell="A1">
      <selection activeCell="A1" sqref="A1:IV16384"/>
    </sheetView>
  </sheetViews>
  <sheetFormatPr defaultColWidth="8.88671875" defaultRowHeight="18.75" customHeight="1"/>
  <cols>
    <col min="1" max="16384" width="1.77734375" style="1" customWidth="1"/>
  </cols>
  <sheetData>
    <row r="1" ht="18.75" customHeight="1">
      <c r="C1" s="113" t="s">
        <v>93</v>
      </c>
    </row>
    <row r="2" ht="18.75" customHeight="1">
      <c r="C2" s="24" t="s">
        <v>94</v>
      </c>
    </row>
    <row r="3" spans="3:61" ht="18.75" customHeight="1">
      <c r="C3" s="114" t="s">
        <v>95</v>
      </c>
      <c r="D3" s="115"/>
      <c r="E3" s="116"/>
      <c r="F3" s="114" t="s">
        <v>96</v>
      </c>
      <c r="G3" s="117"/>
      <c r="H3" s="117"/>
      <c r="I3" s="118"/>
      <c r="J3" s="87" t="s">
        <v>97</v>
      </c>
      <c r="K3" s="70"/>
      <c r="L3" s="70"/>
      <c r="M3" s="70"/>
      <c r="N3" s="70"/>
      <c r="O3" s="70"/>
      <c r="P3" s="70"/>
      <c r="Q3" s="70"/>
      <c r="R3" s="70"/>
      <c r="S3" s="70"/>
      <c r="T3" s="70"/>
      <c r="U3" s="70"/>
      <c r="V3" s="70"/>
      <c r="W3" s="70"/>
      <c r="X3" s="70"/>
      <c r="Y3" s="70"/>
      <c r="Z3" s="70"/>
      <c r="AA3" s="70"/>
      <c r="AB3" s="70"/>
      <c r="AC3" s="71"/>
      <c r="AD3" s="87" t="s">
        <v>180</v>
      </c>
      <c r="AE3" s="70"/>
      <c r="AF3" s="70"/>
      <c r="AG3" s="70"/>
      <c r="AH3" s="70"/>
      <c r="AI3" s="70"/>
      <c r="AJ3" s="70"/>
      <c r="AK3" s="70"/>
      <c r="AL3" s="70"/>
      <c r="AM3" s="70"/>
      <c r="AN3" s="70"/>
      <c r="AO3" s="70"/>
      <c r="AP3" s="70"/>
      <c r="AQ3" s="70"/>
      <c r="AR3" s="70"/>
      <c r="AS3" s="70"/>
      <c r="AT3" s="70"/>
      <c r="AU3" s="70"/>
      <c r="AV3" s="70"/>
      <c r="AW3" s="71"/>
      <c r="AX3" s="87" t="s">
        <v>98</v>
      </c>
      <c r="AY3" s="70"/>
      <c r="AZ3" s="70"/>
      <c r="BA3" s="70"/>
      <c r="BB3" s="70"/>
      <c r="BC3" s="70"/>
      <c r="BD3" s="70"/>
      <c r="BE3" s="70"/>
      <c r="BF3" s="70"/>
      <c r="BG3" s="70"/>
      <c r="BH3" s="70"/>
      <c r="BI3" s="71"/>
    </row>
    <row r="4" spans="3:61" ht="18.75" customHeight="1">
      <c r="C4" s="119"/>
      <c r="D4" s="120"/>
      <c r="E4" s="121"/>
      <c r="F4" s="122"/>
      <c r="G4" s="123"/>
      <c r="H4" s="123"/>
      <c r="I4" s="124"/>
      <c r="J4" s="87" t="s">
        <v>99</v>
      </c>
      <c r="K4" s="70"/>
      <c r="L4" s="70"/>
      <c r="M4" s="70"/>
      <c r="N4" s="70"/>
      <c r="O4" s="70"/>
      <c r="P4" s="70"/>
      <c r="Q4" s="70"/>
      <c r="R4" s="70"/>
      <c r="S4" s="70"/>
      <c r="T4" s="70"/>
      <c r="U4" s="71"/>
      <c r="V4" s="87" t="s">
        <v>100</v>
      </c>
      <c r="W4" s="70"/>
      <c r="X4" s="70"/>
      <c r="Y4" s="70"/>
      <c r="Z4" s="70"/>
      <c r="AA4" s="70"/>
      <c r="AB4" s="70"/>
      <c r="AC4" s="71"/>
      <c r="AD4" s="87" t="s">
        <v>99</v>
      </c>
      <c r="AE4" s="70"/>
      <c r="AF4" s="70"/>
      <c r="AG4" s="70"/>
      <c r="AH4" s="70"/>
      <c r="AI4" s="70"/>
      <c r="AJ4" s="70"/>
      <c r="AK4" s="70"/>
      <c r="AL4" s="70"/>
      <c r="AM4" s="70"/>
      <c r="AN4" s="70"/>
      <c r="AO4" s="71"/>
      <c r="AP4" s="87" t="s">
        <v>100</v>
      </c>
      <c r="AQ4" s="70"/>
      <c r="AR4" s="70"/>
      <c r="AS4" s="70"/>
      <c r="AT4" s="70"/>
      <c r="AU4" s="70"/>
      <c r="AV4" s="70"/>
      <c r="AW4" s="71"/>
      <c r="AX4" s="87" t="s">
        <v>100</v>
      </c>
      <c r="AY4" s="70"/>
      <c r="AZ4" s="70"/>
      <c r="BA4" s="70"/>
      <c r="BB4" s="70"/>
      <c r="BC4" s="70"/>
      <c r="BD4" s="70"/>
      <c r="BE4" s="70"/>
      <c r="BF4" s="70"/>
      <c r="BG4" s="70"/>
      <c r="BH4" s="70"/>
      <c r="BI4" s="71"/>
    </row>
    <row r="5" spans="3:61" ht="18.75" customHeight="1">
      <c r="C5" s="122" t="s">
        <v>101</v>
      </c>
      <c r="D5" s="125"/>
      <c r="E5" s="126"/>
      <c r="F5" s="87" t="s">
        <v>102</v>
      </c>
      <c r="G5" s="70"/>
      <c r="H5" s="70"/>
      <c r="I5" s="71"/>
      <c r="J5" s="87" t="s">
        <v>103</v>
      </c>
      <c r="K5" s="70"/>
      <c r="L5" s="70"/>
      <c r="M5" s="71"/>
      <c r="N5" s="87" t="s">
        <v>104</v>
      </c>
      <c r="O5" s="70"/>
      <c r="P5" s="70"/>
      <c r="Q5" s="71"/>
      <c r="R5" s="87" t="s">
        <v>105</v>
      </c>
      <c r="S5" s="70"/>
      <c r="T5" s="70"/>
      <c r="U5" s="71"/>
      <c r="V5" s="87" t="s">
        <v>106</v>
      </c>
      <c r="W5" s="70"/>
      <c r="X5" s="70"/>
      <c r="Y5" s="71"/>
      <c r="Z5" s="87" t="s">
        <v>107</v>
      </c>
      <c r="AA5" s="70"/>
      <c r="AB5" s="70"/>
      <c r="AC5" s="71"/>
      <c r="AD5" s="87" t="s">
        <v>108</v>
      </c>
      <c r="AE5" s="70"/>
      <c r="AF5" s="70"/>
      <c r="AG5" s="71"/>
      <c r="AH5" s="87" t="s">
        <v>109</v>
      </c>
      <c r="AI5" s="70"/>
      <c r="AJ5" s="70"/>
      <c r="AK5" s="71"/>
      <c r="AL5" s="87" t="s">
        <v>110</v>
      </c>
      <c r="AM5" s="70"/>
      <c r="AN5" s="70"/>
      <c r="AO5" s="71"/>
      <c r="AP5" s="87" t="s">
        <v>111</v>
      </c>
      <c r="AQ5" s="70"/>
      <c r="AR5" s="70"/>
      <c r="AS5" s="71"/>
      <c r="AT5" s="87" t="s">
        <v>112</v>
      </c>
      <c r="AU5" s="70"/>
      <c r="AV5" s="70"/>
      <c r="AW5" s="71"/>
      <c r="AX5" s="87" t="s">
        <v>113</v>
      </c>
      <c r="AY5" s="70"/>
      <c r="AZ5" s="70"/>
      <c r="BA5" s="71"/>
      <c r="BB5" s="87" t="s">
        <v>114</v>
      </c>
      <c r="BC5" s="70"/>
      <c r="BD5" s="70"/>
      <c r="BE5" s="71"/>
      <c r="BF5" s="87" t="s">
        <v>115</v>
      </c>
      <c r="BG5" s="70"/>
      <c r="BH5" s="70"/>
      <c r="BI5" s="71"/>
    </row>
    <row r="6" spans="3:61" ht="18.75" customHeight="1">
      <c r="C6" s="84">
        <v>101</v>
      </c>
      <c r="D6" s="85"/>
      <c r="E6" s="86"/>
      <c r="F6" s="88">
        <v>-0.67</v>
      </c>
      <c r="G6" s="89"/>
      <c r="H6" s="89"/>
      <c r="I6" s="90"/>
      <c r="J6" s="88">
        <v>0.17</v>
      </c>
      <c r="K6" s="89"/>
      <c r="L6" s="89"/>
      <c r="M6" s="90"/>
      <c r="N6" s="88">
        <v>-0.54</v>
      </c>
      <c r="O6" s="89"/>
      <c r="P6" s="89"/>
      <c r="Q6" s="90"/>
      <c r="R6" s="88">
        <f aca="true" t="shared" si="0" ref="R6:R37">J6-N6</f>
        <v>0.7100000000000001</v>
      </c>
      <c r="S6" s="89"/>
      <c r="T6" s="89"/>
      <c r="U6" s="90"/>
      <c r="V6" s="88">
        <f aca="true" t="shared" si="1" ref="V6:V37">F6+J6</f>
        <v>-0.5</v>
      </c>
      <c r="W6" s="89"/>
      <c r="X6" s="89"/>
      <c r="Y6" s="90"/>
      <c r="Z6" s="88">
        <f aca="true" t="shared" si="2" ref="Z6:Z37">F6+N6</f>
        <v>-1.21</v>
      </c>
      <c r="AA6" s="89"/>
      <c r="AB6" s="89"/>
      <c r="AC6" s="90"/>
      <c r="AD6" s="88">
        <v>0</v>
      </c>
      <c r="AE6" s="89"/>
      <c r="AF6" s="89"/>
      <c r="AG6" s="90"/>
      <c r="AH6" s="88">
        <v>-0.05</v>
      </c>
      <c r="AI6" s="89"/>
      <c r="AJ6" s="89"/>
      <c r="AK6" s="90"/>
      <c r="AL6" s="88">
        <f aca="true" t="shared" si="3" ref="AL6:AL37">AD6-AH6</f>
        <v>0.05</v>
      </c>
      <c r="AM6" s="89"/>
      <c r="AN6" s="89"/>
      <c r="AO6" s="90"/>
      <c r="AP6" s="88">
        <f aca="true" t="shared" si="4" ref="AP6:AP37">F6+AD6</f>
        <v>-0.67</v>
      </c>
      <c r="AQ6" s="89"/>
      <c r="AR6" s="89"/>
      <c r="AS6" s="90"/>
      <c r="AT6" s="88">
        <f aca="true" t="shared" si="5" ref="AT6:AT37">F6+AH6</f>
        <v>-0.7200000000000001</v>
      </c>
      <c r="AU6" s="89"/>
      <c r="AV6" s="89"/>
      <c r="AW6" s="90"/>
      <c r="AX6" s="88">
        <f aca="true" t="shared" si="6" ref="AX6:AX37">F6+MAX(J6,AD6)</f>
        <v>-0.5</v>
      </c>
      <c r="AY6" s="89"/>
      <c r="AZ6" s="89"/>
      <c r="BA6" s="90"/>
      <c r="BB6" s="88">
        <f aca="true" t="shared" si="7" ref="BB6:BB37">F6+MIN(N6,AH6)</f>
        <v>-1.21</v>
      </c>
      <c r="BC6" s="89"/>
      <c r="BD6" s="89"/>
      <c r="BE6" s="90"/>
      <c r="BF6" s="88">
        <f aca="true" t="shared" si="8" ref="BF6:BF37">AX6-BB6</f>
        <v>0.71</v>
      </c>
      <c r="BG6" s="89"/>
      <c r="BH6" s="89"/>
      <c r="BI6" s="90"/>
    </row>
    <row r="7" spans="3:61" ht="18.75" customHeight="1">
      <c r="C7" s="84">
        <v>201</v>
      </c>
      <c r="D7" s="85"/>
      <c r="E7" s="86"/>
      <c r="F7" s="88">
        <v>-0.67</v>
      </c>
      <c r="G7" s="89"/>
      <c r="H7" s="89"/>
      <c r="I7" s="90"/>
      <c r="J7" s="88">
        <v>0.17</v>
      </c>
      <c r="K7" s="89"/>
      <c r="L7" s="89"/>
      <c r="M7" s="90"/>
      <c r="N7" s="88">
        <v>-0.54</v>
      </c>
      <c r="O7" s="89"/>
      <c r="P7" s="89"/>
      <c r="Q7" s="90"/>
      <c r="R7" s="88">
        <f t="shared" si="0"/>
        <v>0.7100000000000001</v>
      </c>
      <c r="S7" s="89"/>
      <c r="T7" s="89"/>
      <c r="U7" s="90"/>
      <c r="V7" s="88">
        <f t="shared" si="1"/>
        <v>-0.5</v>
      </c>
      <c r="W7" s="89"/>
      <c r="X7" s="89"/>
      <c r="Y7" s="90"/>
      <c r="Z7" s="88">
        <f t="shared" si="2"/>
        <v>-1.21</v>
      </c>
      <c r="AA7" s="89"/>
      <c r="AB7" s="89"/>
      <c r="AC7" s="90"/>
      <c r="AD7" s="88">
        <v>0</v>
      </c>
      <c r="AE7" s="89"/>
      <c r="AF7" s="89"/>
      <c r="AG7" s="90"/>
      <c r="AH7" s="88">
        <v>-0.05</v>
      </c>
      <c r="AI7" s="89"/>
      <c r="AJ7" s="89"/>
      <c r="AK7" s="90"/>
      <c r="AL7" s="88">
        <f t="shared" si="3"/>
        <v>0.05</v>
      </c>
      <c r="AM7" s="89"/>
      <c r="AN7" s="89"/>
      <c r="AO7" s="90"/>
      <c r="AP7" s="88">
        <f t="shared" si="4"/>
        <v>-0.67</v>
      </c>
      <c r="AQ7" s="89"/>
      <c r="AR7" s="89"/>
      <c r="AS7" s="90"/>
      <c r="AT7" s="88">
        <f t="shared" si="5"/>
        <v>-0.7200000000000001</v>
      </c>
      <c r="AU7" s="89"/>
      <c r="AV7" s="89"/>
      <c r="AW7" s="90"/>
      <c r="AX7" s="88">
        <f t="shared" si="6"/>
        <v>-0.5</v>
      </c>
      <c r="AY7" s="89"/>
      <c r="AZ7" s="89"/>
      <c r="BA7" s="90"/>
      <c r="BB7" s="88">
        <f t="shared" si="7"/>
        <v>-1.21</v>
      </c>
      <c r="BC7" s="89"/>
      <c r="BD7" s="89"/>
      <c r="BE7" s="90"/>
      <c r="BF7" s="88">
        <f t="shared" si="8"/>
        <v>0.71</v>
      </c>
      <c r="BG7" s="89"/>
      <c r="BH7" s="89"/>
      <c r="BI7" s="90"/>
    </row>
    <row r="8" spans="3:61" ht="18.75" customHeight="1">
      <c r="C8" s="84">
        <v>301</v>
      </c>
      <c r="D8" s="85"/>
      <c r="E8" s="86"/>
      <c r="F8" s="88">
        <v>7946.11</v>
      </c>
      <c r="G8" s="89"/>
      <c r="H8" s="89"/>
      <c r="I8" s="90"/>
      <c r="J8" s="88">
        <v>2254.39</v>
      </c>
      <c r="K8" s="89"/>
      <c r="L8" s="89"/>
      <c r="M8" s="90"/>
      <c r="N8" s="88">
        <v>-264.74</v>
      </c>
      <c r="O8" s="89"/>
      <c r="P8" s="89"/>
      <c r="Q8" s="90"/>
      <c r="R8" s="88">
        <f t="shared" si="0"/>
        <v>2519.13</v>
      </c>
      <c r="S8" s="89"/>
      <c r="T8" s="89"/>
      <c r="U8" s="90"/>
      <c r="V8" s="88">
        <f t="shared" si="1"/>
        <v>10200.5</v>
      </c>
      <c r="W8" s="89"/>
      <c r="X8" s="89"/>
      <c r="Y8" s="90"/>
      <c r="Z8" s="88">
        <f t="shared" si="2"/>
        <v>7681.37</v>
      </c>
      <c r="AA8" s="89"/>
      <c r="AB8" s="89"/>
      <c r="AC8" s="90"/>
      <c r="AD8" s="88">
        <v>86.89</v>
      </c>
      <c r="AE8" s="89"/>
      <c r="AF8" s="89"/>
      <c r="AG8" s="90"/>
      <c r="AH8" s="88">
        <v>0.02</v>
      </c>
      <c r="AI8" s="89"/>
      <c r="AJ8" s="89"/>
      <c r="AK8" s="90"/>
      <c r="AL8" s="88">
        <f t="shared" si="3"/>
        <v>86.87</v>
      </c>
      <c r="AM8" s="89"/>
      <c r="AN8" s="89"/>
      <c r="AO8" s="90"/>
      <c r="AP8" s="88">
        <f t="shared" si="4"/>
        <v>8033</v>
      </c>
      <c r="AQ8" s="89"/>
      <c r="AR8" s="89"/>
      <c r="AS8" s="90"/>
      <c r="AT8" s="88">
        <f t="shared" si="5"/>
        <v>7946.13</v>
      </c>
      <c r="AU8" s="89"/>
      <c r="AV8" s="89"/>
      <c r="AW8" s="90"/>
      <c r="AX8" s="88">
        <f t="shared" si="6"/>
        <v>10200.5</v>
      </c>
      <c r="AY8" s="89"/>
      <c r="AZ8" s="89"/>
      <c r="BA8" s="90"/>
      <c r="BB8" s="88">
        <f t="shared" si="7"/>
        <v>7681.37</v>
      </c>
      <c r="BC8" s="89"/>
      <c r="BD8" s="89"/>
      <c r="BE8" s="90"/>
      <c r="BF8" s="88">
        <f t="shared" si="8"/>
        <v>2519.13</v>
      </c>
      <c r="BG8" s="89"/>
      <c r="BH8" s="89"/>
      <c r="BI8" s="90"/>
    </row>
    <row r="9" spans="3:61" ht="18.75" customHeight="1">
      <c r="C9" s="84">
        <v>401</v>
      </c>
      <c r="D9" s="85"/>
      <c r="E9" s="86"/>
      <c r="F9" s="88">
        <v>12981.76</v>
      </c>
      <c r="G9" s="89"/>
      <c r="H9" s="89"/>
      <c r="I9" s="90"/>
      <c r="J9" s="88">
        <v>3685.33</v>
      </c>
      <c r="K9" s="89"/>
      <c r="L9" s="89"/>
      <c r="M9" s="90"/>
      <c r="N9" s="88">
        <v>-514.2</v>
      </c>
      <c r="O9" s="89"/>
      <c r="P9" s="89"/>
      <c r="Q9" s="90"/>
      <c r="R9" s="88">
        <f t="shared" si="0"/>
        <v>4199.53</v>
      </c>
      <c r="S9" s="89"/>
      <c r="T9" s="89"/>
      <c r="U9" s="90"/>
      <c r="V9" s="88">
        <f t="shared" si="1"/>
        <v>16667.09</v>
      </c>
      <c r="W9" s="89"/>
      <c r="X9" s="89"/>
      <c r="Y9" s="90"/>
      <c r="Z9" s="88">
        <f t="shared" si="2"/>
        <v>12467.56</v>
      </c>
      <c r="AA9" s="89"/>
      <c r="AB9" s="89"/>
      <c r="AC9" s="90"/>
      <c r="AD9" s="88">
        <v>168.86</v>
      </c>
      <c r="AE9" s="89"/>
      <c r="AF9" s="89"/>
      <c r="AG9" s="90"/>
      <c r="AH9" s="88">
        <v>0.03</v>
      </c>
      <c r="AI9" s="89"/>
      <c r="AJ9" s="89"/>
      <c r="AK9" s="90"/>
      <c r="AL9" s="88">
        <f t="shared" si="3"/>
        <v>168.83</v>
      </c>
      <c r="AM9" s="89"/>
      <c r="AN9" s="89"/>
      <c r="AO9" s="90"/>
      <c r="AP9" s="88">
        <f t="shared" si="4"/>
        <v>13150.62</v>
      </c>
      <c r="AQ9" s="89"/>
      <c r="AR9" s="89"/>
      <c r="AS9" s="90"/>
      <c r="AT9" s="88">
        <f t="shared" si="5"/>
        <v>12981.79</v>
      </c>
      <c r="AU9" s="89"/>
      <c r="AV9" s="89"/>
      <c r="AW9" s="90"/>
      <c r="AX9" s="88">
        <f t="shared" si="6"/>
        <v>16667.09</v>
      </c>
      <c r="AY9" s="89"/>
      <c r="AZ9" s="89"/>
      <c r="BA9" s="90"/>
      <c r="BB9" s="88">
        <f t="shared" si="7"/>
        <v>12467.56</v>
      </c>
      <c r="BC9" s="89"/>
      <c r="BD9" s="89"/>
      <c r="BE9" s="90"/>
      <c r="BF9" s="88">
        <f t="shared" si="8"/>
        <v>4199.530000000001</v>
      </c>
      <c r="BG9" s="89"/>
      <c r="BH9" s="89"/>
      <c r="BI9" s="90"/>
    </row>
    <row r="10" spans="3:61" ht="18.75" customHeight="1">
      <c r="C10" s="84">
        <v>501</v>
      </c>
      <c r="D10" s="85"/>
      <c r="E10" s="86"/>
      <c r="F10" s="88">
        <v>15072.15</v>
      </c>
      <c r="G10" s="89"/>
      <c r="H10" s="89"/>
      <c r="I10" s="90"/>
      <c r="J10" s="88">
        <v>4339.92</v>
      </c>
      <c r="K10" s="89"/>
      <c r="L10" s="89"/>
      <c r="M10" s="90"/>
      <c r="N10" s="88">
        <v>-762.2</v>
      </c>
      <c r="O10" s="89"/>
      <c r="P10" s="89"/>
      <c r="Q10" s="90"/>
      <c r="R10" s="88">
        <f t="shared" si="0"/>
        <v>5102.12</v>
      </c>
      <c r="S10" s="89"/>
      <c r="T10" s="89"/>
      <c r="U10" s="90"/>
      <c r="V10" s="88">
        <f t="shared" si="1"/>
        <v>19412.07</v>
      </c>
      <c r="W10" s="89"/>
      <c r="X10" s="89"/>
      <c r="Y10" s="90"/>
      <c r="Z10" s="88">
        <f t="shared" si="2"/>
        <v>14309.949999999999</v>
      </c>
      <c r="AA10" s="89"/>
      <c r="AB10" s="89"/>
      <c r="AC10" s="90"/>
      <c r="AD10" s="88">
        <v>250.24</v>
      </c>
      <c r="AE10" s="89"/>
      <c r="AF10" s="89"/>
      <c r="AG10" s="90"/>
      <c r="AH10" s="88">
        <v>0.05</v>
      </c>
      <c r="AI10" s="89"/>
      <c r="AJ10" s="89"/>
      <c r="AK10" s="90"/>
      <c r="AL10" s="88">
        <f t="shared" si="3"/>
        <v>250.19</v>
      </c>
      <c r="AM10" s="89"/>
      <c r="AN10" s="89"/>
      <c r="AO10" s="90"/>
      <c r="AP10" s="88">
        <f t="shared" si="4"/>
        <v>15322.39</v>
      </c>
      <c r="AQ10" s="89"/>
      <c r="AR10" s="89"/>
      <c r="AS10" s="90"/>
      <c r="AT10" s="88">
        <f t="shared" si="5"/>
        <v>15072.199999999999</v>
      </c>
      <c r="AU10" s="89"/>
      <c r="AV10" s="89"/>
      <c r="AW10" s="90"/>
      <c r="AX10" s="88">
        <f t="shared" si="6"/>
        <v>19412.07</v>
      </c>
      <c r="AY10" s="89"/>
      <c r="AZ10" s="89"/>
      <c r="BA10" s="90"/>
      <c r="BB10" s="88">
        <f t="shared" si="7"/>
        <v>14309.949999999999</v>
      </c>
      <c r="BC10" s="89"/>
      <c r="BD10" s="89"/>
      <c r="BE10" s="90"/>
      <c r="BF10" s="88">
        <f t="shared" si="8"/>
        <v>5102.120000000001</v>
      </c>
      <c r="BG10" s="89"/>
      <c r="BH10" s="89"/>
      <c r="BI10" s="90"/>
    </row>
    <row r="11" spans="3:61" ht="18.75" customHeight="1">
      <c r="C11" s="84">
        <v>601</v>
      </c>
      <c r="D11" s="85"/>
      <c r="E11" s="86"/>
      <c r="F11" s="88">
        <v>14174.32</v>
      </c>
      <c r="G11" s="89"/>
      <c r="H11" s="89"/>
      <c r="I11" s="90"/>
      <c r="J11" s="88">
        <v>4289.01</v>
      </c>
      <c r="K11" s="89"/>
      <c r="L11" s="89"/>
      <c r="M11" s="90"/>
      <c r="N11" s="88">
        <v>-1005.55</v>
      </c>
      <c r="O11" s="89"/>
      <c r="P11" s="89"/>
      <c r="Q11" s="90"/>
      <c r="R11" s="88">
        <f t="shared" si="0"/>
        <v>5294.56</v>
      </c>
      <c r="S11" s="89"/>
      <c r="T11" s="89"/>
      <c r="U11" s="90"/>
      <c r="V11" s="88">
        <f t="shared" si="1"/>
        <v>18463.33</v>
      </c>
      <c r="W11" s="89"/>
      <c r="X11" s="89"/>
      <c r="Y11" s="90"/>
      <c r="Z11" s="88">
        <f t="shared" si="2"/>
        <v>13168.77</v>
      </c>
      <c r="AA11" s="89"/>
      <c r="AB11" s="89"/>
      <c r="AC11" s="90"/>
      <c r="AD11" s="88">
        <v>329.95</v>
      </c>
      <c r="AE11" s="89"/>
      <c r="AF11" s="89"/>
      <c r="AG11" s="90"/>
      <c r="AH11" s="88">
        <v>0.07</v>
      </c>
      <c r="AI11" s="89"/>
      <c r="AJ11" s="89"/>
      <c r="AK11" s="90"/>
      <c r="AL11" s="88">
        <f t="shared" si="3"/>
        <v>329.88</v>
      </c>
      <c r="AM11" s="89"/>
      <c r="AN11" s="89"/>
      <c r="AO11" s="90"/>
      <c r="AP11" s="88">
        <f t="shared" si="4"/>
        <v>14504.27</v>
      </c>
      <c r="AQ11" s="89"/>
      <c r="AR11" s="89"/>
      <c r="AS11" s="90"/>
      <c r="AT11" s="88">
        <f t="shared" si="5"/>
        <v>14174.39</v>
      </c>
      <c r="AU11" s="89"/>
      <c r="AV11" s="89"/>
      <c r="AW11" s="90"/>
      <c r="AX11" s="88">
        <f t="shared" si="6"/>
        <v>18463.33</v>
      </c>
      <c r="AY11" s="89"/>
      <c r="AZ11" s="89"/>
      <c r="BA11" s="90"/>
      <c r="BB11" s="88">
        <f t="shared" si="7"/>
        <v>13168.77</v>
      </c>
      <c r="BC11" s="89"/>
      <c r="BD11" s="89"/>
      <c r="BE11" s="90"/>
      <c r="BF11" s="88">
        <f t="shared" si="8"/>
        <v>5294.560000000001</v>
      </c>
      <c r="BG11" s="89"/>
      <c r="BH11" s="89"/>
      <c r="BI11" s="90"/>
    </row>
    <row r="12" spans="3:61" ht="18.75" customHeight="1">
      <c r="C12" s="84">
        <v>701</v>
      </c>
      <c r="D12" s="85"/>
      <c r="E12" s="86"/>
      <c r="F12" s="88">
        <v>10310.64</v>
      </c>
      <c r="G12" s="89"/>
      <c r="H12" s="89"/>
      <c r="I12" s="90"/>
      <c r="J12" s="88">
        <v>3648.69</v>
      </c>
      <c r="K12" s="89"/>
      <c r="L12" s="89"/>
      <c r="M12" s="90"/>
      <c r="N12" s="88">
        <v>-1249.46</v>
      </c>
      <c r="O12" s="89"/>
      <c r="P12" s="89"/>
      <c r="Q12" s="90"/>
      <c r="R12" s="88">
        <f t="shared" si="0"/>
        <v>4898.15</v>
      </c>
      <c r="S12" s="89"/>
      <c r="T12" s="89"/>
      <c r="U12" s="90"/>
      <c r="V12" s="88">
        <f t="shared" si="1"/>
        <v>13959.33</v>
      </c>
      <c r="W12" s="89"/>
      <c r="X12" s="89"/>
      <c r="Y12" s="90"/>
      <c r="Z12" s="88">
        <f t="shared" si="2"/>
        <v>9061.18</v>
      </c>
      <c r="AA12" s="89"/>
      <c r="AB12" s="89"/>
      <c r="AC12" s="90"/>
      <c r="AD12" s="88">
        <v>409.55</v>
      </c>
      <c r="AE12" s="89"/>
      <c r="AF12" s="89"/>
      <c r="AG12" s="90"/>
      <c r="AH12" s="88">
        <v>0.08</v>
      </c>
      <c r="AI12" s="89"/>
      <c r="AJ12" s="89"/>
      <c r="AK12" s="90"/>
      <c r="AL12" s="88">
        <f t="shared" si="3"/>
        <v>409.47</v>
      </c>
      <c r="AM12" s="89"/>
      <c r="AN12" s="89"/>
      <c r="AO12" s="90"/>
      <c r="AP12" s="88">
        <f t="shared" si="4"/>
        <v>10720.189999999999</v>
      </c>
      <c r="AQ12" s="89"/>
      <c r="AR12" s="89"/>
      <c r="AS12" s="90"/>
      <c r="AT12" s="88">
        <f t="shared" si="5"/>
        <v>10310.72</v>
      </c>
      <c r="AU12" s="89"/>
      <c r="AV12" s="89"/>
      <c r="AW12" s="90"/>
      <c r="AX12" s="88">
        <f t="shared" si="6"/>
        <v>13959.33</v>
      </c>
      <c r="AY12" s="89"/>
      <c r="AZ12" s="89"/>
      <c r="BA12" s="90"/>
      <c r="BB12" s="88">
        <f t="shared" si="7"/>
        <v>9061.18</v>
      </c>
      <c r="BC12" s="89"/>
      <c r="BD12" s="89"/>
      <c r="BE12" s="90"/>
      <c r="BF12" s="88">
        <f t="shared" si="8"/>
        <v>4898.15</v>
      </c>
      <c r="BG12" s="89"/>
      <c r="BH12" s="89"/>
      <c r="BI12" s="90"/>
    </row>
    <row r="13" spans="3:61" ht="18.75" customHeight="1">
      <c r="C13" s="84">
        <v>801</v>
      </c>
      <c r="D13" s="85"/>
      <c r="E13" s="86"/>
      <c r="F13" s="88">
        <v>3564.83</v>
      </c>
      <c r="G13" s="89"/>
      <c r="H13" s="89"/>
      <c r="I13" s="90"/>
      <c r="J13" s="88">
        <v>2581.73</v>
      </c>
      <c r="K13" s="89"/>
      <c r="L13" s="89"/>
      <c r="M13" s="90"/>
      <c r="N13" s="88">
        <v>-1491.22</v>
      </c>
      <c r="O13" s="89"/>
      <c r="P13" s="89"/>
      <c r="Q13" s="90"/>
      <c r="R13" s="88">
        <f t="shared" si="0"/>
        <v>4072.95</v>
      </c>
      <c r="S13" s="89"/>
      <c r="T13" s="89"/>
      <c r="U13" s="90"/>
      <c r="V13" s="88">
        <f t="shared" si="1"/>
        <v>6146.5599999999995</v>
      </c>
      <c r="W13" s="89"/>
      <c r="X13" s="89"/>
      <c r="Y13" s="90"/>
      <c r="Z13" s="88">
        <f t="shared" si="2"/>
        <v>2073.6099999999997</v>
      </c>
      <c r="AA13" s="89"/>
      <c r="AB13" s="89"/>
      <c r="AC13" s="90"/>
      <c r="AD13" s="88">
        <v>488.09</v>
      </c>
      <c r="AE13" s="89"/>
      <c r="AF13" s="89"/>
      <c r="AG13" s="90"/>
      <c r="AH13" s="88">
        <v>0.08</v>
      </c>
      <c r="AI13" s="89"/>
      <c r="AJ13" s="89"/>
      <c r="AK13" s="90"/>
      <c r="AL13" s="88">
        <f t="shared" si="3"/>
        <v>488.01</v>
      </c>
      <c r="AM13" s="89"/>
      <c r="AN13" s="89"/>
      <c r="AO13" s="90"/>
      <c r="AP13" s="88">
        <f t="shared" si="4"/>
        <v>4052.92</v>
      </c>
      <c r="AQ13" s="89"/>
      <c r="AR13" s="89"/>
      <c r="AS13" s="90"/>
      <c r="AT13" s="88">
        <f t="shared" si="5"/>
        <v>3564.91</v>
      </c>
      <c r="AU13" s="89"/>
      <c r="AV13" s="89"/>
      <c r="AW13" s="90"/>
      <c r="AX13" s="88">
        <f t="shared" si="6"/>
        <v>6146.5599999999995</v>
      </c>
      <c r="AY13" s="89"/>
      <c r="AZ13" s="89"/>
      <c r="BA13" s="90"/>
      <c r="BB13" s="88">
        <f t="shared" si="7"/>
        <v>2073.6099999999997</v>
      </c>
      <c r="BC13" s="89"/>
      <c r="BD13" s="89"/>
      <c r="BE13" s="90"/>
      <c r="BF13" s="88">
        <f t="shared" si="8"/>
        <v>4072.95</v>
      </c>
      <c r="BG13" s="89"/>
      <c r="BH13" s="89"/>
      <c r="BI13" s="90"/>
    </row>
    <row r="14" spans="3:61" ht="18.75" customHeight="1">
      <c r="C14" s="84">
        <v>901</v>
      </c>
      <c r="D14" s="85"/>
      <c r="E14" s="86"/>
      <c r="F14" s="88">
        <v>-5938.13</v>
      </c>
      <c r="G14" s="89"/>
      <c r="H14" s="89"/>
      <c r="I14" s="90"/>
      <c r="J14" s="88">
        <v>1299.8</v>
      </c>
      <c r="K14" s="89"/>
      <c r="L14" s="89"/>
      <c r="M14" s="90"/>
      <c r="N14" s="88">
        <v>-1725.85</v>
      </c>
      <c r="O14" s="89"/>
      <c r="P14" s="89"/>
      <c r="Q14" s="90"/>
      <c r="R14" s="88">
        <f t="shared" si="0"/>
        <v>3025.6499999999996</v>
      </c>
      <c r="S14" s="89"/>
      <c r="T14" s="89"/>
      <c r="U14" s="90"/>
      <c r="V14" s="88">
        <f t="shared" si="1"/>
        <v>-4638.33</v>
      </c>
      <c r="W14" s="89"/>
      <c r="X14" s="89"/>
      <c r="Y14" s="90"/>
      <c r="Z14" s="88">
        <f t="shared" si="2"/>
        <v>-7663.98</v>
      </c>
      <c r="AA14" s="89"/>
      <c r="AB14" s="89"/>
      <c r="AC14" s="90"/>
      <c r="AD14" s="88">
        <v>563.9</v>
      </c>
      <c r="AE14" s="89"/>
      <c r="AF14" s="89"/>
      <c r="AG14" s="90"/>
      <c r="AH14" s="88">
        <v>-596.9</v>
      </c>
      <c r="AI14" s="89"/>
      <c r="AJ14" s="89"/>
      <c r="AK14" s="90"/>
      <c r="AL14" s="88">
        <f t="shared" si="3"/>
        <v>1160.8</v>
      </c>
      <c r="AM14" s="89"/>
      <c r="AN14" s="89"/>
      <c r="AO14" s="90"/>
      <c r="AP14" s="88">
        <f t="shared" si="4"/>
        <v>-5374.2300000000005</v>
      </c>
      <c r="AQ14" s="89"/>
      <c r="AR14" s="89"/>
      <c r="AS14" s="90"/>
      <c r="AT14" s="88">
        <f t="shared" si="5"/>
        <v>-6535.03</v>
      </c>
      <c r="AU14" s="89"/>
      <c r="AV14" s="89"/>
      <c r="AW14" s="90"/>
      <c r="AX14" s="88">
        <f t="shared" si="6"/>
        <v>-4638.33</v>
      </c>
      <c r="AY14" s="89"/>
      <c r="AZ14" s="89"/>
      <c r="BA14" s="90"/>
      <c r="BB14" s="88">
        <f t="shared" si="7"/>
        <v>-7663.98</v>
      </c>
      <c r="BC14" s="89"/>
      <c r="BD14" s="89"/>
      <c r="BE14" s="90"/>
      <c r="BF14" s="88">
        <f t="shared" si="8"/>
        <v>3025.6499999999996</v>
      </c>
      <c r="BG14" s="89"/>
      <c r="BH14" s="89"/>
      <c r="BI14" s="90"/>
    </row>
    <row r="15" spans="3:61" ht="18.75" customHeight="1">
      <c r="C15" s="84">
        <v>1001</v>
      </c>
      <c r="D15" s="85"/>
      <c r="E15" s="86"/>
      <c r="F15" s="88">
        <v>-17936.8</v>
      </c>
      <c r="G15" s="89"/>
      <c r="H15" s="89"/>
      <c r="I15" s="90"/>
      <c r="J15" s="88">
        <v>644.39</v>
      </c>
      <c r="K15" s="89"/>
      <c r="L15" s="89"/>
      <c r="M15" s="90"/>
      <c r="N15" s="88">
        <v>-2148.33</v>
      </c>
      <c r="O15" s="89"/>
      <c r="P15" s="89"/>
      <c r="Q15" s="90"/>
      <c r="R15" s="88">
        <f t="shared" si="0"/>
        <v>2792.72</v>
      </c>
      <c r="S15" s="89"/>
      <c r="T15" s="89"/>
      <c r="U15" s="90"/>
      <c r="V15" s="88">
        <f t="shared" si="1"/>
        <v>-17292.41</v>
      </c>
      <c r="W15" s="89"/>
      <c r="X15" s="89"/>
      <c r="Y15" s="90"/>
      <c r="Z15" s="88">
        <f t="shared" si="2"/>
        <v>-20085.129999999997</v>
      </c>
      <c r="AA15" s="89"/>
      <c r="AB15" s="89"/>
      <c r="AC15" s="90"/>
      <c r="AD15" s="88">
        <v>0.13</v>
      </c>
      <c r="AE15" s="89"/>
      <c r="AF15" s="89"/>
      <c r="AG15" s="90"/>
      <c r="AH15" s="88">
        <v>-1977.04</v>
      </c>
      <c r="AI15" s="89"/>
      <c r="AJ15" s="89"/>
      <c r="AK15" s="90"/>
      <c r="AL15" s="88">
        <f t="shared" si="3"/>
        <v>1977.17</v>
      </c>
      <c r="AM15" s="89"/>
      <c r="AN15" s="89"/>
      <c r="AO15" s="90"/>
      <c r="AP15" s="88">
        <f t="shared" si="4"/>
        <v>-17936.67</v>
      </c>
      <c r="AQ15" s="89"/>
      <c r="AR15" s="89"/>
      <c r="AS15" s="90"/>
      <c r="AT15" s="88">
        <f t="shared" si="5"/>
        <v>-19913.84</v>
      </c>
      <c r="AU15" s="89"/>
      <c r="AV15" s="89"/>
      <c r="AW15" s="90"/>
      <c r="AX15" s="88">
        <f t="shared" si="6"/>
        <v>-17292.41</v>
      </c>
      <c r="AY15" s="89"/>
      <c r="AZ15" s="89"/>
      <c r="BA15" s="90"/>
      <c r="BB15" s="88">
        <f t="shared" si="7"/>
        <v>-20085.129999999997</v>
      </c>
      <c r="BC15" s="89"/>
      <c r="BD15" s="89"/>
      <c r="BE15" s="90"/>
      <c r="BF15" s="88">
        <f t="shared" si="8"/>
        <v>2792.7199999999975</v>
      </c>
      <c r="BG15" s="89"/>
      <c r="BH15" s="89"/>
      <c r="BI15" s="90"/>
    </row>
    <row r="16" spans="3:61" ht="18.75" customHeight="1">
      <c r="C16" s="84">
        <v>1101</v>
      </c>
      <c r="D16" s="85"/>
      <c r="E16" s="86"/>
      <c r="F16" s="88">
        <v>-8579.21</v>
      </c>
      <c r="G16" s="89"/>
      <c r="H16" s="89"/>
      <c r="I16" s="90"/>
      <c r="J16" s="88">
        <v>1287.85</v>
      </c>
      <c r="K16" s="89"/>
      <c r="L16" s="89"/>
      <c r="M16" s="90"/>
      <c r="N16" s="88">
        <v>-1781.91</v>
      </c>
      <c r="O16" s="89"/>
      <c r="P16" s="89"/>
      <c r="Q16" s="90"/>
      <c r="R16" s="88">
        <f t="shared" si="0"/>
        <v>3069.76</v>
      </c>
      <c r="S16" s="89"/>
      <c r="T16" s="89"/>
      <c r="U16" s="90"/>
      <c r="V16" s="88">
        <f t="shared" si="1"/>
        <v>-7291.359999999999</v>
      </c>
      <c r="W16" s="89"/>
      <c r="X16" s="89"/>
      <c r="Y16" s="90"/>
      <c r="Z16" s="88">
        <f t="shared" si="2"/>
        <v>-10361.119999999999</v>
      </c>
      <c r="AA16" s="89"/>
      <c r="AB16" s="89"/>
      <c r="AC16" s="90"/>
      <c r="AD16" s="88">
        <v>309.32</v>
      </c>
      <c r="AE16" s="89"/>
      <c r="AF16" s="89"/>
      <c r="AG16" s="90"/>
      <c r="AH16" s="88">
        <v>-571.84</v>
      </c>
      <c r="AI16" s="89"/>
      <c r="AJ16" s="89"/>
      <c r="AK16" s="90"/>
      <c r="AL16" s="88">
        <f t="shared" si="3"/>
        <v>881.1600000000001</v>
      </c>
      <c r="AM16" s="89"/>
      <c r="AN16" s="89"/>
      <c r="AO16" s="90"/>
      <c r="AP16" s="88">
        <f t="shared" si="4"/>
        <v>-8269.89</v>
      </c>
      <c r="AQ16" s="89"/>
      <c r="AR16" s="89"/>
      <c r="AS16" s="90"/>
      <c r="AT16" s="88">
        <f t="shared" si="5"/>
        <v>-9151.05</v>
      </c>
      <c r="AU16" s="89"/>
      <c r="AV16" s="89"/>
      <c r="AW16" s="90"/>
      <c r="AX16" s="88">
        <f t="shared" si="6"/>
        <v>-7291.359999999999</v>
      </c>
      <c r="AY16" s="89"/>
      <c r="AZ16" s="89"/>
      <c r="BA16" s="90"/>
      <c r="BB16" s="88">
        <f t="shared" si="7"/>
        <v>-10361.119999999999</v>
      </c>
      <c r="BC16" s="89"/>
      <c r="BD16" s="89"/>
      <c r="BE16" s="90"/>
      <c r="BF16" s="88">
        <f t="shared" si="8"/>
        <v>3069.76</v>
      </c>
      <c r="BG16" s="89"/>
      <c r="BH16" s="89"/>
      <c r="BI16" s="90"/>
    </row>
    <row r="17" spans="3:61" ht="18.75" customHeight="1">
      <c r="C17" s="84">
        <v>1201</v>
      </c>
      <c r="D17" s="85"/>
      <c r="E17" s="86"/>
      <c r="F17" s="88">
        <v>-1754.31</v>
      </c>
      <c r="G17" s="89"/>
      <c r="H17" s="89"/>
      <c r="I17" s="90"/>
      <c r="J17" s="88">
        <v>2374.4</v>
      </c>
      <c r="K17" s="89"/>
      <c r="L17" s="89"/>
      <c r="M17" s="90"/>
      <c r="N17" s="88">
        <v>-1434.13</v>
      </c>
      <c r="O17" s="89"/>
      <c r="P17" s="89"/>
      <c r="Q17" s="90"/>
      <c r="R17" s="88">
        <f t="shared" si="0"/>
        <v>3808.53</v>
      </c>
      <c r="S17" s="89"/>
      <c r="T17" s="89"/>
      <c r="U17" s="90"/>
      <c r="V17" s="88">
        <f t="shared" si="1"/>
        <v>620.0900000000001</v>
      </c>
      <c r="W17" s="89"/>
      <c r="X17" s="89"/>
      <c r="Y17" s="90"/>
      <c r="Z17" s="88">
        <f t="shared" si="2"/>
        <v>-3188.44</v>
      </c>
      <c r="AA17" s="89"/>
      <c r="AB17" s="89"/>
      <c r="AC17" s="90"/>
      <c r="AD17" s="88">
        <v>-0.01</v>
      </c>
      <c r="AE17" s="89"/>
      <c r="AF17" s="89"/>
      <c r="AG17" s="90"/>
      <c r="AH17" s="88">
        <v>-38.45</v>
      </c>
      <c r="AI17" s="89"/>
      <c r="AJ17" s="89"/>
      <c r="AK17" s="90"/>
      <c r="AL17" s="88">
        <f t="shared" si="3"/>
        <v>38.440000000000005</v>
      </c>
      <c r="AM17" s="89"/>
      <c r="AN17" s="89"/>
      <c r="AO17" s="90"/>
      <c r="AP17" s="88">
        <f t="shared" si="4"/>
        <v>-1754.32</v>
      </c>
      <c r="AQ17" s="89"/>
      <c r="AR17" s="89"/>
      <c r="AS17" s="90"/>
      <c r="AT17" s="88">
        <f t="shared" si="5"/>
        <v>-1792.76</v>
      </c>
      <c r="AU17" s="89"/>
      <c r="AV17" s="89"/>
      <c r="AW17" s="90"/>
      <c r="AX17" s="88">
        <f t="shared" si="6"/>
        <v>620.0900000000001</v>
      </c>
      <c r="AY17" s="89"/>
      <c r="AZ17" s="89"/>
      <c r="BA17" s="90"/>
      <c r="BB17" s="88">
        <f t="shared" si="7"/>
        <v>-3188.44</v>
      </c>
      <c r="BC17" s="89"/>
      <c r="BD17" s="89"/>
      <c r="BE17" s="90"/>
      <c r="BF17" s="88">
        <f t="shared" si="8"/>
        <v>3808.53</v>
      </c>
      <c r="BG17" s="89"/>
      <c r="BH17" s="89"/>
      <c r="BI17" s="90"/>
    </row>
    <row r="18" spans="3:61" ht="18.75" customHeight="1">
      <c r="C18" s="84">
        <v>1301</v>
      </c>
      <c r="D18" s="85"/>
      <c r="E18" s="86"/>
      <c r="F18" s="88">
        <v>2405.13</v>
      </c>
      <c r="G18" s="89"/>
      <c r="H18" s="89"/>
      <c r="I18" s="90"/>
      <c r="J18" s="88">
        <v>3152.21</v>
      </c>
      <c r="K18" s="89"/>
      <c r="L18" s="89"/>
      <c r="M18" s="90"/>
      <c r="N18" s="88">
        <v>-1089.4</v>
      </c>
      <c r="O18" s="89"/>
      <c r="P18" s="89"/>
      <c r="Q18" s="90"/>
      <c r="R18" s="88">
        <f t="shared" si="0"/>
        <v>4241.610000000001</v>
      </c>
      <c r="S18" s="89"/>
      <c r="T18" s="89"/>
      <c r="U18" s="90"/>
      <c r="V18" s="88">
        <f t="shared" si="1"/>
        <v>5557.34</v>
      </c>
      <c r="W18" s="89"/>
      <c r="X18" s="89"/>
      <c r="Y18" s="90"/>
      <c r="Z18" s="88">
        <f t="shared" si="2"/>
        <v>1315.73</v>
      </c>
      <c r="AA18" s="89"/>
      <c r="AB18" s="89"/>
      <c r="AC18" s="90"/>
      <c r="AD18" s="88">
        <v>-0.08</v>
      </c>
      <c r="AE18" s="89"/>
      <c r="AF18" s="89"/>
      <c r="AG18" s="90"/>
      <c r="AH18" s="88">
        <v>-393.24</v>
      </c>
      <c r="AI18" s="89"/>
      <c r="AJ18" s="89"/>
      <c r="AK18" s="90"/>
      <c r="AL18" s="88">
        <f t="shared" si="3"/>
        <v>393.16</v>
      </c>
      <c r="AM18" s="89"/>
      <c r="AN18" s="89"/>
      <c r="AO18" s="90"/>
      <c r="AP18" s="88">
        <f t="shared" si="4"/>
        <v>2405.05</v>
      </c>
      <c r="AQ18" s="89"/>
      <c r="AR18" s="89"/>
      <c r="AS18" s="90"/>
      <c r="AT18" s="88">
        <f t="shared" si="5"/>
        <v>2011.89</v>
      </c>
      <c r="AU18" s="89"/>
      <c r="AV18" s="89"/>
      <c r="AW18" s="90"/>
      <c r="AX18" s="88">
        <f t="shared" si="6"/>
        <v>5557.34</v>
      </c>
      <c r="AY18" s="89"/>
      <c r="AZ18" s="89"/>
      <c r="BA18" s="90"/>
      <c r="BB18" s="88">
        <f t="shared" si="7"/>
        <v>1315.73</v>
      </c>
      <c r="BC18" s="89"/>
      <c r="BD18" s="89"/>
      <c r="BE18" s="90"/>
      <c r="BF18" s="88">
        <f t="shared" si="8"/>
        <v>4241.610000000001</v>
      </c>
      <c r="BG18" s="89"/>
      <c r="BH18" s="89"/>
      <c r="BI18" s="90"/>
    </row>
    <row r="19" spans="3:61" ht="18.75" customHeight="1">
      <c r="C19" s="84">
        <v>1401</v>
      </c>
      <c r="D19" s="85"/>
      <c r="E19" s="86"/>
      <c r="F19" s="88">
        <v>3802.84</v>
      </c>
      <c r="G19" s="89"/>
      <c r="H19" s="89"/>
      <c r="I19" s="90"/>
      <c r="J19" s="88">
        <v>3442.07</v>
      </c>
      <c r="K19" s="89"/>
      <c r="L19" s="89"/>
      <c r="M19" s="90"/>
      <c r="N19" s="88">
        <v>-742.25</v>
      </c>
      <c r="O19" s="89"/>
      <c r="P19" s="89"/>
      <c r="Q19" s="90"/>
      <c r="R19" s="88">
        <f t="shared" si="0"/>
        <v>4184.32</v>
      </c>
      <c r="S19" s="89"/>
      <c r="T19" s="89"/>
      <c r="U19" s="90"/>
      <c r="V19" s="88">
        <f t="shared" si="1"/>
        <v>7244.91</v>
      </c>
      <c r="W19" s="89"/>
      <c r="X19" s="89"/>
      <c r="Y19" s="90"/>
      <c r="Z19" s="88">
        <f t="shared" si="2"/>
        <v>3060.59</v>
      </c>
      <c r="AA19" s="89"/>
      <c r="AB19" s="89"/>
      <c r="AC19" s="90"/>
      <c r="AD19" s="88">
        <v>-0.15</v>
      </c>
      <c r="AE19" s="89"/>
      <c r="AF19" s="89"/>
      <c r="AG19" s="90"/>
      <c r="AH19" s="88">
        <v>-742.14</v>
      </c>
      <c r="AI19" s="89"/>
      <c r="AJ19" s="89"/>
      <c r="AK19" s="90"/>
      <c r="AL19" s="88">
        <f t="shared" si="3"/>
        <v>741.99</v>
      </c>
      <c r="AM19" s="89"/>
      <c r="AN19" s="89"/>
      <c r="AO19" s="90"/>
      <c r="AP19" s="88">
        <f t="shared" si="4"/>
        <v>3802.69</v>
      </c>
      <c r="AQ19" s="89"/>
      <c r="AR19" s="89"/>
      <c r="AS19" s="90"/>
      <c r="AT19" s="88">
        <f t="shared" si="5"/>
        <v>3060.7000000000003</v>
      </c>
      <c r="AU19" s="89"/>
      <c r="AV19" s="89"/>
      <c r="AW19" s="90"/>
      <c r="AX19" s="88">
        <f t="shared" si="6"/>
        <v>7244.91</v>
      </c>
      <c r="AY19" s="89"/>
      <c r="AZ19" s="89"/>
      <c r="BA19" s="90"/>
      <c r="BB19" s="88">
        <f t="shared" si="7"/>
        <v>3060.59</v>
      </c>
      <c r="BC19" s="89"/>
      <c r="BD19" s="89"/>
      <c r="BE19" s="90"/>
      <c r="BF19" s="88">
        <f t="shared" si="8"/>
        <v>4184.32</v>
      </c>
      <c r="BG19" s="89"/>
      <c r="BH19" s="89"/>
      <c r="BI19" s="90"/>
    </row>
    <row r="20" spans="3:61" ht="18.75" customHeight="1">
      <c r="C20" s="84">
        <v>1501</v>
      </c>
      <c r="D20" s="85"/>
      <c r="E20" s="86"/>
      <c r="F20" s="88">
        <v>2403.44</v>
      </c>
      <c r="G20" s="89"/>
      <c r="H20" s="89"/>
      <c r="I20" s="90"/>
      <c r="J20" s="88">
        <v>3152.41</v>
      </c>
      <c r="K20" s="89"/>
      <c r="L20" s="89"/>
      <c r="M20" s="90"/>
      <c r="N20" s="88">
        <v>-1089.4</v>
      </c>
      <c r="O20" s="89"/>
      <c r="P20" s="89"/>
      <c r="Q20" s="90"/>
      <c r="R20" s="88">
        <f t="shared" si="0"/>
        <v>4241.8099999999995</v>
      </c>
      <c r="S20" s="89"/>
      <c r="T20" s="89"/>
      <c r="U20" s="90"/>
      <c r="V20" s="88">
        <f t="shared" si="1"/>
        <v>5555.85</v>
      </c>
      <c r="W20" s="89"/>
      <c r="X20" s="89"/>
      <c r="Y20" s="90"/>
      <c r="Z20" s="88">
        <f t="shared" si="2"/>
        <v>1314.04</v>
      </c>
      <c r="AA20" s="89"/>
      <c r="AB20" s="89"/>
      <c r="AC20" s="90"/>
      <c r="AD20" s="88">
        <v>-0.08</v>
      </c>
      <c r="AE20" s="89"/>
      <c r="AF20" s="89"/>
      <c r="AG20" s="90"/>
      <c r="AH20" s="88">
        <v>-393.43</v>
      </c>
      <c r="AI20" s="89"/>
      <c r="AJ20" s="89"/>
      <c r="AK20" s="90"/>
      <c r="AL20" s="88">
        <f t="shared" si="3"/>
        <v>393.35</v>
      </c>
      <c r="AM20" s="89"/>
      <c r="AN20" s="89"/>
      <c r="AO20" s="90"/>
      <c r="AP20" s="88">
        <f t="shared" si="4"/>
        <v>2403.36</v>
      </c>
      <c r="AQ20" s="89"/>
      <c r="AR20" s="89"/>
      <c r="AS20" s="90"/>
      <c r="AT20" s="88">
        <f t="shared" si="5"/>
        <v>2010.01</v>
      </c>
      <c r="AU20" s="89"/>
      <c r="AV20" s="89"/>
      <c r="AW20" s="90"/>
      <c r="AX20" s="88">
        <f t="shared" si="6"/>
        <v>5555.85</v>
      </c>
      <c r="AY20" s="89"/>
      <c r="AZ20" s="89"/>
      <c r="BA20" s="90"/>
      <c r="BB20" s="88">
        <f t="shared" si="7"/>
        <v>1314.04</v>
      </c>
      <c r="BC20" s="89"/>
      <c r="BD20" s="89"/>
      <c r="BE20" s="90"/>
      <c r="BF20" s="88">
        <f t="shared" si="8"/>
        <v>4241.81</v>
      </c>
      <c r="BG20" s="89"/>
      <c r="BH20" s="89"/>
      <c r="BI20" s="90"/>
    </row>
    <row r="21" spans="3:61" ht="18.75" customHeight="1">
      <c r="C21" s="84">
        <v>1601</v>
      </c>
      <c r="D21" s="85"/>
      <c r="E21" s="86"/>
      <c r="F21" s="88">
        <v>-1757.72</v>
      </c>
      <c r="G21" s="89"/>
      <c r="H21" s="89"/>
      <c r="I21" s="90"/>
      <c r="J21" s="88">
        <v>2374.8</v>
      </c>
      <c r="K21" s="89"/>
      <c r="L21" s="89"/>
      <c r="M21" s="90"/>
      <c r="N21" s="88">
        <v>-1434.32</v>
      </c>
      <c r="O21" s="89"/>
      <c r="P21" s="89"/>
      <c r="Q21" s="90"/>
      <c r="R21" s="88">
        <f t="shared" si="0"/>
        <v>3809.12</v>
      </c>
      <c r="S21" s="89"/>
      <c r="T21" s="89"/>
      <c r="U21" s="90"/>
      <c r="V21" s="88">
        <f t="shared" si="1"/>
        <v>617.0800000000002</v>
      </c>
      <c r="W21" s="89"/>
      <c r="X21" s="89"/>
      <c r="Y21" s="90"/>
      <c r="Z21" s="88">
        <f t="shared" si="2"/>
        <v>-3192.04</v>
      </c>
      <c r="AA21" s="89"/>
      <c r="AB21" s="89"/>
      <c r="AC21" s="90"/>
      <c r="AD21" s="88">
        <v>-0.01</v>
      </c>
      <c r="AE21" s="89"/>
      <c r="AF21" s="89"/>
      <c r="AG21" s="90"/>
      <c r="AH21" s="88">
        <v>-38.69</v>
      </c>
      <c r="AI21" s="89"/>
      <c r="AJ21" s="89"/>
      <c r="AK21" s="90"/>
      <c r="AL21" s="88">
        <f t="shared" si="3"/>
        <v>38.68</v>
      </c>
      <c r="AM21" s="89"/>
      <c r="AN21" s="89"/>
      <c r="AO21" s="90"/>
      <c r="AP21" s="88">
        <f t="shared" si="4"/>
        <v>-1757.73</v>
      </c>
      <c r="AQ21" s="89"/>
      <c r="AR21" s="89"/>
      <c r="AS21" s="90"/>
      <c r="AT21" s="88">
        <f t="shared" si="5"/>
        <v>-1796.41</v>
      </c>
      <c r="AU21" s="89"/>
      <c r="AV21" s="89"/>
      <c r="AW21" s="90"/>
      <c r="AX21" s="88">
        <f t="shared" si="6"/>
        <v>617.0800000000002</v>
      </c>
      <c r="AY21" s="89"/>
      <c r="AZ21" s="89"/>
      <c r="BA21" s="90"/>
      <c r="BB21" s="88">
        <f t="shared" si="7"/>
        <v>-3192.04</v>
      </c>
      <c r="BC21" s="89"/>
      <c r="BD21" s="89"/>
      <c r="BE21" s="90"/>
      <c r="BF21" s="88">
        <f t="shared" si="8"/>
        <v>3809.12</v>
      </c>
      <c r="BG21" s="89"/>
      <c r="BH21" s="89"/>
      <c r="BI21" s="90"/>
    </row>
    <row r="22" spans="3:61" ht="18.75" customHeight="1">
      <c r="C22" s="84">
        <v>1701</v>
      </c>
      <c r="D22" s="85"/>
      <c r="E22" s="86"/>
      <c r="F22" s="88">
        <v>-8584.5</v>
      </c>
      <c r="G22" s="89"/>
      <c r="H22" s="89"/>
      <c r="I22" s="90"/>
      <c r="J22" s="88">
        <v>1288.07</v>
      </c>
      <c r="K22" s="89"/>
      <c r="L22" s="89"/>
      <c r="M22" s="90"/>
      <c r="N22" s="88">
        <v>-1782.19</v>
      </c>
      <c r="O22" s="89"/>
      <c r="P22" s="89"/>
      <c r="Q22" s="90"/>
      <c r="R22" s="88">
        <f t="shared" si="0"/>
        <v>3070.26</v>
      </c>
      <c r="S22" s="89"/>
      <c r="T22" s="89"/>
      <c r="U22" s="90"/>
      <c r="V22" s="88">
        <f t="shared" si="1"/>
        <v>-7296.43</v>
      </c>
      <c r="W22" s="89"/>
      <c r="X22" s="89"/>
      <c r="Y22" s="90"/>
      <c r="Z22" s="88">
        <f t="shared" si="2"/>
        <v>-10366.69</v>
      </c>
      <c r="AA22" s="89"/>
      <c r="AB22" s="89"/>
      <c r="AC22" s="90"/>
      <c r="AD22" s="88">
        <v>309.16</v>
      </c>
      <c r="AE22" s="89"/>
      <c r="AF22" s="89"/>
      <c r="AG22" s="90"/>
      <c r="AH22" s="88">
        <v>-571.46</v>
      </c>
      <c r="AI22" s="89"/>
      <c r="AJ22" s="89"/>
      <c r="AK22" s="90"/>
      <c r="AL22" s="88">
        <f t="shared" si="3"/>
        <v>880.6200000000001</v>
      </c>
      <c r="AM22" s="89"/>
      <c r="AN22" s="89"/>
      <c r="AO22" s="90"/>
      <c r="AP22" s="88">
        <f t="shared" si="4"/>
        <v>-8275.34</v>
      </c>
      <c r="AQ22" s="89"/>
      <c r="AR22" s="89"/>
      <c r="AS22" s="90"/>
      <c r="AT22" s="88">
        <f t="shared" si="5"/>
        <v>-9155.96</v>
      </c>
      <c r="AU22" s="89"/>
      <c r="AV22" s="89"/>
      <c r="AW22" s="90"/>
      <c r="AX22" s="88">
        <f t="shared" si="6"/>
        <v>-7296.43</v>
      </c>
      <c r="AY22" s="89"/>
      <c r="AZ22" s="89"/>
      <c r="BA22" s="90"/>
      <c r="BB22" s="88">
        <f t="shared" si="7"/>
        <v>-10366.69</v>
      </c>
      <c r="BC22" s="89"/>
      <c r="BD22" s="89"/>
      <c r="BE22" s="90"/>
      <c r="BF22" s="88">
        <f t="shared" si="8"/>
        <v>3070.26</v>
      </c>
      <c r="BG22" s="89"/>
      <c r="BH22" s="89"/>
      <c r="BI22" s="90"/>
    </row>
    <row r="23" spans="3:61" ht="18.75" customHeight="1">
      <c r="C23" s="84">
        <v>1801</v>
      </c>
      <c r="D23" s="85"/>
      <c r="E23" s="86"/>
      <c r="F23" s="88">
        <v>-17938.36</v>
      </c>
      <c r="G23" s="89"/>
      <c r="H23" s="89"/>
      <c r="I23" s="90"/>
      <c r="J23" s="88">
        <v>644.41</v>
      </c>
      <c r="K23" s="89"/>
      <c r="L23" s="89"/>
      <c r="M23" s="90"/>
      <c r="N23" s="88">
        <v>-2148.25</v>
      </c>
      <c r="O23" s="89"/>
      <c r="P23" s="89"/>
      <c r="Q23" s="90"/>
      <c r="R23" s="88">
        <f t="shared" si="0"/>
        <v>2792.66</v>
      </c>
      <c r="S23" s="89"/>
      <c r="T23" s="89"/>
      <c r="U23" s="90"/>
      <c r="V23" s="88">
        <f t="shared" si="1"/>
        <v>-17293.95</v>
      </c>
      <c r="W23" s="89"/>
      <c r="X23" s="89"/>
      <c r="Y23" s="90"/>
      <c r="Z23" s="88">
        <f t="shared" si="2"/>
        <v>-20086.61</v>
      </c>
      <c r="AA23" s="89"/>
      <c r="AB23" s="89"/>
      <c r="AC23" s="90"/>
      <c r="AD23" s="88">
        <v>0.13</v>
      </c>
      <c r="AE23" s="89"/>
      <c r="AF23" s="89"/>
      <c r="AG23" s="90"/>
      <c r="AH23" s="88">
        <v>-1977.11</v>
      </c>
      <c r="AI23" s="89"/>
      <c r="AJ23" s="89"/>
      <c r="AK23" s="90"/>
      <c r="AL23" s="88">
        <f t="shared" si="3"/>
        <v>1977.24</v>
      </c>
      <c r="AM23" s="89"/>
      <c r="AN23" s="89"/>
      <c r="AO23" s="90"/>
      <c r="AP23" s="88">
        <f t="shared" si="4"/>
        <v>-17938.23</v>
      </c>
      <c r="AQ23" s="89"/>
      <c r="AR23" s="89"/>
      <c r="AS23" s="90"/>
      <c r="AT23" s="88">
        <f t="shared" si="5"/>
        <v>-19915.47</v>
      </c>
      <c r="AU23" s="89"/>
      <c r="AV23" s="89"/>
      <c r="AW23" s="90"/>
      <c r="AX23" s="88">
        <f t="shared" si="6"/>
        <v>-17293.95</v>
      </c>
      <c r="AY23" s="89"/>
      <c r="AZ23" s="89"/>
      <c r="BA23" s="90"/>
      <c r="BB23" s="88">
        <f t="shared" si="7"/>
        <v>-20086.61</v>
      </c>
      <c r="BC23" s="89"/>
      <c r="BD23" s="89"/>
      <c r="BE23" s="90"/>
      <c r="BF23" s="88">
        <f t="shared" si="8"/>
        <v>2792.66</v>
      </c>
      <c r="BG23" s="89"/>
      <c r="BH23" s="89"/>
      <c r="BI23" s="90"/>
    </row>
    <row r="24" spans="3:61" ht="18.75" customHeight="1">
      <c r="C24" s="84">
        <v>1901</v>
      </c>
      <c r="D24" s="85"/>
      <c r="E24" s="86"/>
      <c r="F24" s="88">
        <v>-5935.76</v>
      </c>
      <c r="G24" s="89"/>
      <c r="H24" s="89"/>
      <c r="I24" s="90"/>
      <c r="J24" s="88">
        <v>1299.57</v>
      </c>
      <c r="K24" s="89"/>
      <c r="L24" s="89"/>
      <c r="M24" s="90"/>
      <c r="N24" s="88">
        <v>-1725.57</v>
      </c>
      <c r="O24" s="89"/>
      <c r="P24" s="89"/>
      <c r="Q24" s="90"/>
      <c r="R24" s="88">
        <f t="shared" si="0"/>
        <v>3025.14</v>
      </c>
      <c r="S24" s="89"/>
      <c r="T24" s="89"/>
      <c r="U24" s="90"/>
      <c r="V24" s="88">
        <f t="shared" si="1"/>
        <v>-4636.1900000000005</v>
      </c>
      <c r="W24" s="89"/>
      <c r="X24" s="89"/>
      <c r="Y24" s="90"/>
      <c r="Z24" s="88">
        <f t="shared" si="2"/>
        <v>-7661.33</v>
      </c>
      <c r="AA24" s="89"/>
      <c r="AB24" s="89"/>
      <c r="AC24" s="90"/>
      <c r="AD24" s="88">
        <v>563.81</v>
      </c>
      <c r="AE24" s="89"/>
      <c r="AF24" s="89"/>
      <c r="AG24" s="90"/>
      <c r="AH24" s="88">
        <v>-597.35</v>
      </c>
      <c r="AI24" s="89"/>
      <c r="AJ24" s="89"/>
      <c r="AK24" s="90"/>
      <c r="AL24" s="88">
        <f t="shared" si="3"/>
        <v>1161.1599999999999</v>
      </c>
      <c r="AM24" s="89"/>
      <c r="AN24" s="89"/>
      <c r="AO24" s="90"/>
      <c r="AP24" s="88">
        <f t="shared" si="4"/>
        <v>-5371.950000000001</v>
      </c>
      <c r="AQ24" s="89"/>
      <c r="AR24" s="89"/>
      <c r="AS24" s="90"/>
      <c r="AT24" s="88">
        <f t="shared" si="5"/>
        <v>-6533.110000000001</v>
      </c>
      <c r="AU24" s="89"/>
      <c r="AV24" s="89"/>
      <c r="AW24" s="90"/>
      <c r="AX24" s="88">
        <f t="shared" si="6"/>
        <v>-4636.1900000000005</v>
      </c>
      <c r="AY24" s="89"/>
      <c r="AZ24" s="89"/>
      <c r="BA24" s="90"/>
      <c r="BB24" s="88">
        <f t="shared" si="7"/>
        <v>-7661.33</v>
      </c>
      <c r="BC24" s="89"/>
      <c r="BD24" s="89"/>
      <c r="BE24" s="90"/>
      <c r="BF24" s="88">
        <f t="shared" si="8"/>
        <v>3025.1399999999994</v>
      </c>
      <c r="BG24" s="89"/>
      <c r="BH24" s="89"/>
      <c r="BI24" s="90"/>
    </row>
    <row r="25" spans="3:61" ht="18.75" customHeight="1">
      <c r="C25" s="84">
        <v>2001</v>
      </c>
      <c r="D25" s="85"/>
      <c r="E25" s="86"/>
      <c r="F25" s="88">
        <v>3566.61</v>
      </c>
      <c r="G25" s="89"/>
      <c r="H25" s="89"/>
      <c r="I25" s="90"/>
      <c r="J25" s="88">
        <v>2581.41</v>
      </c>
      <c r="K25" s="89"/>
      <c r="L25" s="89"/>
      <c r="M25" s="90"/>
      <c r="N25" s="88">
        <v>-1491.07</v>
      </c>
      <c r="O25" s="89"/>
      <c r="P25" s="89"/>
      <c r="Q25" s="90"/>
      <c r="R25" s="88">
        <f t="shared" si="0"/>
        <v>4072.4799999999996</v>
      </c>
      <c r="S25" s="89"/>
      <c r="T25" s="89"/>
      <c r="U25" s="90"/>
      <c r="V25" s="88">
        <f t="shared" si="1"/>
        <v>6148.02</v>
      </c>
      <c r="W25" s="89"/>
      <c r="X25" s="89"/>
      <c r="Y25" s="90"/>
      <c r="Z25" s="88">
        <f t="shared" si="2"/>
        <v>2075.54</v>
      </c>
      <c r="AA25" s="89"/>
      <c r="AB25" s="89"/>
      <c r="AC25" s="90"/>
      <c r="AD25" s="88">
        <v>488.05</v>
      </c>
      <c r="AE25" s="89"/>
      <c r="AF25" s="89"/>
      <c r="AG25" s="90"/>
      <c r="AH25" s="88">
        <v>0.08</v>
      </c>
      <c r="AI25" s="89"/>
      <c r="AJ25" s="89"/>
      <c r="AK25" s="90"/>
      <c r="AL25" s="88">
        <f t="shared" si="3"/>
        <v>487.97</v>
      </c>
      <c r="AM25" s="89"/>
      <c r="AN25" s="89"/>
      <c r="AO25" s="90"/>
      <c r="AP25" s="88">
        <f t="shared" si="4"/>
        <v>4054.6600000000003</v>
      </c>
      <c r="AQ25" s="89"/>
      <c r="AR25" s="89"/>
      <c r="AS25" s="90"/>
      <c r="AT25" s="88">
        <f t="shared" si="5"/>
        <v>3566.69</v>
      </c>
      <c r="AU25" s="89"/>
      <c r="AV25" s="89"/>
      <c r="AW25" s="90"/>
      <c r="AX25" s="88">
        <f t="shared" si="6"/>
        <v>6148.02</v>
      </c>
      <c r="AY25" s="89"/>
      <c r="AZ25" s="89"/>
      <c r="BA25" s="90"/>
      <c r="BB25" s="88">
        <f t="shared" si="7"/>
        <v>2075.54</v>
      </c>
      <c r="BC25" s="89"/>
      <c r="BD25" s="89"/>
      <c r="BE25" s="90"/>
      <c r="BF25" s="88">
        <f t="shared" si="8"/>
        <v>4072.4800000000005</v>
      </c>
      <c r="BG25" s="89"/>
      <c r="BH25" s="89"/>
      <c r="BI25" s="90"/>
    </row>
    <row r="26" spans="3:61" ht="18.75" customHeight="1">
      <c r="C26" s="84">
        <v>2101</v>
      </c>
      <c r="D26" s="85"/>
      <c r="E26" s="86"/>
      <c r="F26" s="88">
        <v>10312.15</v>
      </c>
      <c r="G26" s="89"/>
      <c r="H26" s="89"/>
      <c r="I26" s="90"/>
      <c r="J26" s="88">
        <v>3648.47</v>
      </c>
      <c r="K26" s="89"/>
      <c r="L26" s="89"/>
      <c r="M26" s="90"/>
      <c r="N26" s="88">
        <v>-1249.43</v>
      </c>
      <c r="O26" s="89"/>
      <c r="P26" s="89"/>
      <c r="Q26" s="90"/>
      <c r="R26" s="88">
        <f t="shared" si="0"/>
        <v>4897.9</v>
      </c>
      <c r="S26" s="89"/>
      <c r="T26" s="89"/>
      <c r="U26" s="90"/>
      <c r="V26" s="88">
        <f t="shared" si="1"/>
        <v>13960.619999999999</v>
      </c>
      <c r="W26" s="89"/>
      <c r="X26" s="89"/>
      <c r="Y26" s="90"/>
      <c r="Z26" s="88">
        <f t="shared" si="2"/>
        <v>9062.72</v>
      </c>
      <c r="AA26" s="89"/>
      <c r="AB26" s="89"/>
      <c r="AC26" s="90"/>
      <c r="AD26" s="88">
        <v>409.54</v>
      </c>
      <c r="AE26" s="89"/>
      <c r="AF26" s="89"/>
      <c r="AG26" s="90"/>
      <c r="AH26" s="88">
        <v>0.08</v>
      </c>
      <c r="AI26" s="89"/>
      <c r="AJ26" s="89"/>
      <c r="AK26" s="90"/>
      <c r="AL26" s="88">
        <f t="shared" si="3"/>
        <v>409.46000000000004</v>
      </c>
      <c r="AM26" s="89"/>
      <c r="AN26" s="89"/>
      <c r="AO26" s="90"/>
      <c r="AP26" s="88">
        <f t="shared" si="4"/>
        <v>10721.69</v>
      </c>
      <c r="AQ26" s="89"/>
      <c r="AR26" s="89"/>
      <c r="AS26" s="90"/>
      <c r="AT26" s="88">
        <f t="shared" si="5"/>
        <v>10312.23</v>
      </c>
      <c r="AU26" s="89"/>
      <c r="AV26" s="89"/>
      <c r="AW26" s="90"/>
      <c r="AX26" s="88">
        <f t="shared" si="6"/>
        <v>13960.619999999999</v>
      </c>
      <c r="AY26" s="89"/>
      <c r="AZ26" s="89"/>
      <c r="BA26" s="90"/>
      <c r="BB26" s="88">
        <f t="shared" si="7"/>
        <v>9062.72</v>
      </c>
      <c r="BC26" s="89"/>
      <c r="BD26" s="89"/>
      <c r="BE26" s="90"/>
      <c r="BF26" s="88">
        <f t="shared" si="8"/>
        <v>4897.9</v>
      </c>
      <c r="BG26" s="89"/>
      <c r="BH26" s="89"/>
      <c r="BI26" s="90"/>
    </row>
    <row r="27" spans="3:61" ht="18.75" customHeight="1">
      <c r="C27" s="84">
        <v>2201</v>
      </c>
      <c r="D27" s="85"/>
      <c r="E27" s="86"/>
      <c r="F27" s="88">
        <v>14175.63</v>
      </c>
      <c r="G27" s="89"/>
      <c r="H27" s="89"/>
      <c r="I27" s="90"/>
      <c r="J27" s="88">
        <v>4288.97</v>
      </c>
      <c r="K27" s="89"/>
      <c r="L27" s="89"/>
      <c r="M27" s="90"/>
      <c r="N27" s="88">
        <v>-1005.61</v>
      </c>
      <c r="O27" s="89"/>
      <c r="P27" s="89"/>
      <c r="Q27" s="90"/>
      <c r="R27" s="88">
        <f t="shared" si="0"/>
        <v>5294.58</v>
      </c>
      <c r="S27" s="89"/>
      <c r="T27" s="89"/>
      <c r="U27" s="90"/>
      <c r="V27" s="88">
        <f t="shared" si="1"/>
        <v>18464.6</v>
      </c>
      <c r="W27" s="89"/>
      <c r="X27" s="89"/>
      <c r="Y27" s="90"/>
      <c r="Z27" s="88">
        <f t="shared" si="2"/>
        <v>13170.019999999999</v>
      </c>
      <c r="AA27" s="89"/>
      <c r="AB27" s="89"/>
      <c r="AC27" s="90"/>
      <c r="AD27" s="88">
        <v>329.96</v>
      </c>
      <c r="AE27" s="89"/>
      <c r="AF27" s="89"/>
      <c r="AG27" s="90"/>
      <c r="AH27" s="88">
        <v>0.07</v>
      </c>
      <c r="AI27" s="89"/>
      <c r="AJ27" s="89"/>
      <c r="AK27" s="90"/>
      <c r="AL27" s="88">
        <f t="shared" si="3"/>
        <v>329.89</v>
      </c>
      <c r="AM27" s="89"/>
      <c r="AN27" s="89"/>
      <c r="AO27" s="90"/>
      <c r="AP27" s="88">
        <f t="shared" si="4"/>
        <v>14505.589999999998</v>
      </c>
      <c r="AQ27" s="89"/>
      <c r="AR27" s="89"/>
      <c r="AS27" s="90"/>
      <c r="AT27" s="88">
        <f t="shared" si="5"/>
        <v>14175.699999999999</v>
      </c>
      <c r="AU27" s="89"/>
      <c r="AV27" s="89"/>
      <c r="AW27" s="90"/>
      <c r="AX27" s="88">
        <f t="shared" si="6"/>
        <v>18464.6</v>
      </c>
      <c r="AY27" s="89"/>
      <c r="AZ27" s="89"/>
      <c r="BA27" s="90"/>
      <c r="BB27" s="88">
        <f t="shared" si="7"/>
        <v>13170.019999999999</v>
      </c>
      <c r="BC27" s="89"/>
      <c r="BD27" s="89"/>
      <c r="BE27" s="90"/>
      <c r="BF27" s="88">
        <f t="shared" si="8"/>
        <v>5294.58</v>
      </c>
      <c r="BG27" s="89"/>
      <c r="BH27" s="89"/>
      <c r="BI27" s="90"/>
    </row>
    <row r="28" spans="3:61" ht="18.75" customHeight="1">
      <c r="C28" s="84">
        <v>2301</v>
      </c>
      <c r="D28" s="85"/>
      <c r="E28" s="86"/>
      <c r="F28" s="88">
        <v>15073.39</v>
      </c>
      <c r="G28" s="89"/>
      <c r="H28" s="89"/>
      <c r="I28" s="90"/>
      <c r="J28" s="88">
        <v>4340.04</v>
      </c>
      <c r="K28" s="89"/>
      <c r="L28" s="89"/>
      <c r="M28" s="90"/>
      <c r="N28" s="88">
        <v>-762.31</v>
      </c>
      <c r="O28" s="89"/>
      <c r="P28" s="89"/>
      <c r="Q28" s="90"/>
      <c r="R28" s="88">
        <f t="shared" si="0"/>
        <v>5102.35</v>
      </c>
      <c r="S28" s="89"/>
      <c r="T28" s="89"/>
      <c r="U28" s="90"/>
      <c r="V28" s="88">
        <f t="shared" si="1"/>
        <v>19413.43</v>
      </c>
      <c r="W28" s="89"/>
      <c r="X28" s="89"/>
      <c r="Y28" s="90"/>
      <c r="Z28" s="88">
        <f t="shared" si="2"/>
        <v>14311.08</v>
      </c>
      <c r="AA28" s="89"/>
      <c r="AB28" s="89"/>
      <c r="AC28" s="90"/>
      <c r="AD28" s="88">
        <v>250.27</v>
      </c>
      <c r="AE28" s="89"/>
      <c r="AF28" s="89"/>
      <c r="AG28" s="90"/>
      <c r="AH28" s="88">
        <v>0.05</v>
      </c>
      <c r="AI28" s="89"/>
      <c r="AJ28" s="89"/>
      <c r="AK28" s="90"/>
      <c r="AL28" s="88">
        <f t="shared" si="3"/>
        <v>250.22</v>
      </c>
      <c r="AM28" s="89"/>
      <c r="AN28" s="89"/>
      <c r="AO28" s="90"/>
      <c r="AP28" s="88">
        <f t="shared" si="4"/>
        <v>15323.66</v>
      </c>
      <c r="AQ28" s="89"/>
      <c r="AR28" s="89"/>
      <c r="AS28" s="90"/>
      <c r="AT28" s="88">
        <f t="shared" si="5"/>
        <v>15073.439999999999</v>
      </c>
      <c r="AU28" s="89"/>
      <c r="AV28" s="89"/>
      <c r="AW28" s="90"/>
      <c r="AX28" s="88">
        <f t="shared" si="6"/>
        <v>19413.43</v>
      </c>
      <c r="AY28" s="89"/>
      <c r="AZ28" s="89"/>
      <c r="BA28" s="90"/>
      <c r="BB28" s="88">
        <f t="shared" si="7"/>
        <v>14311.08</v>
      </c>
      <c r="BC28" s="89"/>
      <c r="BD28" s="89"/>
      <c r="BE28" s="90"/>
      <c r="BF28" s="88">
        <f t="shared" si="8"/>
        <v>5102.35</v>
      </c>
      <c r="BG28" s="89"/>
      <c r="BH28" s="89"/>
      <c r="BI28" s="90"/>
    </row>
    <row r="29" spans="3:61" ht="18.75" customHeight="1">
      <c r="C29" s="84">
        <v>2401</v>
      </c>
      <c r="D29" s="85"/>
      <c r="E29" s="86"/>
      <c r="F29" s="88">
        <v>12983</v>
      </c>
      <c r="G29" s="89"/>
      <c r="H29" s="89"/>
      <c r="I29" s="90"/>
      <c r="J29" s="88">
        <v>3685.71</v>
      </c>
      <c r="K29" s="89"/>
      <c r="L29" s="89"/>
      <c r="M29" s="90"/>
      <c r="N29" s="88">
        <v>-514.37</v>
      </c>
      <c r="O29" s="89"/>
      <c r="P29" s="89"/>
      <c r="Q29" s="90"/>
      <c r="R29" s="88">
        <f t="shared" si="0"/>
        <v>4200.08</v>
      </c>
      <c r="S29" s="89"/>
      <c r="T29" s="89"/>
      <c r="U29" s="90"/>
      <c r="V29" s="88">
        <f t="shared" si="1"/>
        <v>16668.71</v>
      </c>
      <c r="W29" s="89"/>
      <c r="X29" s="89"/>
      <c r="Y29" s="90"/>
      <c r="Z29" s="88">
        <f t="shared" si="2"/>
        <v>12468.63</v>
      </c>
      <c r="AA29" s="89"/>
      <c r="AB29" s="89"/>
      <c r="AC29" s="90"/>
      <c r="AD29" s="88">
        <v>168.92</v>
      </c>
      <c r="AE29" s="89"/>
      <c r="AF29" s="89"/>
      <c r="AG29" s="90"/>
      <c r="AH29" s="88">
        <v>0.03</v>
      </c>
      <c r="AI29" s="89"/>
      <c r="AJ29" s="89"/>
      <c r="AK29" s="90"/>
      <c r="AL29" s="88">
        <f t="shared" si="3"/>
        <v>168.89</v>
      </c>
      <c r="AM29" s="89"/>
      <c r="AN29" s="89"/>
      <c r="AO29" s="90"/>
      <c r="AP29" s="88">
        <f t="shared" si="4"/>
        <v>13151.92</v>
      </c>
      <c r="AQ29" s="89"/>
      <c r="AR29" s="89"/>
      <c r="AS29" s="90"/>
      <c r="AT29" s="88">
        <f t="shared" si="5"/>
        <v>12983.03</v>
      </c>
      <c r="AU29" s="89"/>
      <c r="AV29" s="89"/>
      <c r="AW29" s="90"/>
      <c r="AX29" s="88">
        <f t="shared" si="6"/>
        <v>16668.71</v>
      </c>
      <c r="AY29" s="89"/>
      <c r="AZ29" s="89"/>
      <c r="BA29" s="90"/>
      <c r="BB29" s="88">
        <f t="shared" si="7"/>
        <v>12468.63</v>
      </c>
      <c r="BC29" s="89"/>
      <c r="BD29" s="89"/>
      <c r="BE29" s="90"/>
      <c r="BF29" s="88">
        <f t="shared" si="8"/>
        <v>4200.08</v>
      </c>
      <c r="BG29" s="89"/>
      <c r="BH29" s="89"/>
      <c r="BI29" s="90"/>
    </row>
    <row r="30" spans="3:61" ht="18.75" customHeight="1">
      <c r="C30" s="84">
        <v>2501</v>
      </c>
      <c r="D30" s="85"/>
      <c r="E30" s="86"/>
      <c r="F30" s="88">
        <v>7947.49</v>
      </c>
      <c r="G30" s="89"/>
      <c r="H30" s="89"/>
      <c r="I30" s="90"/>
      <c r="J30" s="88">
        <v>2254.77</v>
      </c>
      <c r="K30" s="89"/>
      <c r="L30" s="89"/>
      <c r="M30" s="90"/>
      <c r="N30" s="88">
        <v>-264.99</v>
      </c>
      <c r="O30" s="89"/>
      <c r="P30" s="89"/>
      <c r="Q30" s="90"/>
      <c r="R30" s="88">
        <f t="shared" si="0"/>
        <v>2519.76</v>
      </c>
      <c r="S30" s="89"/>
      <c r="T30" s="89"/>
      <c r="U30" s="90"/>
      <c r="V30" s="88">
        <f t="shared" si="1"/>
        <v>10202.26</v>
      </c>
      <c r="W30" s="89"/>
      <c r="X30" s="89"/>
      <c r="Y30" s="90"/>
      <c r="Z30" s="88">
        <f t="shared" si="2"/>
        <v>7682.5</v>
      </c>
      <c r="AA30" s="89"/>
      <c r="AB30" s="89"/>
      <c r="AC30" s="90"/>
      <c r="AD30" s="88">
        <v>86.97</v>
      </c>
      <c r="AE30" s="89"/>
      <c r="AF30" s="89"/>
      <c r="AG30" s="90"/>
      <c r="AH30" s="88">
        <v>0.02</v>
      </c>
      <c r="AI30" s="89"/>
      <c r="AJ30" s="89"/>
      <c r="AK30" s="90"/>
      <c r="AL30" s="88">
        <f t="shared" si="3"/>
        <v>86.95</v>
      </c>
      <c r="AM30" s="89"/>
      <c r="AN30" s="89"/>
      <c r="AO30" s="90"/>
      <c r="AP30" s="88">
        <f t="shared" si="4"/>
        <v>8034.46</v>
      </c>
      <c r="AQ30" s="89"/>
      <c r="AR30" s="89"/>
      <c r="AS30" s="90"/>
      <c r="AT30" s="88">
        <f t="shared" si="5"/>
        <v>7947.51</v>
      </c>
      <c r="AU30" s="89"/>
      <c r="AV30" s="89"/>
      <c r="AW30" s="90"/>
      <c r="AX30" s="88">
        <f t="shared" si="6"/>
        <v>10202.26</v>
      </c>
      <c r="AY30" s="89"/>
      <c r="AZ30" s="89"/>
      <c r="BA30" s="90"/>
      <c r="BB30" s="88">
        <f t="shared" si="7"/>
        <v>7682.5</v>
      </c>
      <c r="BC30" s="89"/>
      <c r="BD30" s="89"/>
      <c r="BE30" s="90"/>
      <c r="BF30" s="88">
        <f t="shared" si="8"/>
        <v>2519.76</v>
      </c>
      <c r="BG30" s="89"/>
      <c r="BH30" s="89"/>
      <c r="BI30" s="90"/>
    </row>
    <row r="31" spans="3:61" ht="18.75" customHeight="1">
      <c r="C31" s="84">
        <v>102</v>
      </c>
      <c r="D31" s="85"/>
      <c r="E31" s="86"/>
      <c r="F31" s="88">
        <v>1.43</v>
      </c>
      <c r="G31" s="89"/>
      <c r="H31" s="89"/>
      <c r="I31" s="90"/>
      <c r="J31" s="88">
        <v>1.09</v>
      </c>
      <c r="K31" s="89"/>
      <c r="L31" s="89"/>
      <c r="M31" s="90"/>
      <c r="N31" s="88">
        <v>-0.34</v>
      </c>
      <c r="O31" s="89"/>
      <c r="P31" s="89"/>
      <c r="Q31" s="90"/>
      <c r="R31" s="88">
        <f t="shared" si="0"/>
        <v>1.4300000000000002</v>
      </c>
      <c r="S31" s="89"/>
      <c r="T31" s="89"/>
      <c r="U31" s="90"/>
      <c r="V31" s="88">
        <f t="shared" si="1"/>
        <v>2.52</v>
      </c>
      <c r="W31" s="89"/>
      <c r="X31" s="89"/>
      <c r="Y31" s="90"/>
      <c r="Z31" s="88">
        <f t="shared" si="2"/>
        <v>1.0899999999999999</v>
      </c>
      <c r="AA31" s="89"/>
      <c r="AB31" s="89"/>
      <c r="AC31" s="90"/>
      <c r="AD31" s="88">
        <v>0.11</v>
      </c>
      <c r="AE31" s="89"/>
      <c r="AF31" s="89"/>
      <c r="AG31" s="90"/>
      <c r="AH31" s="88">
        <v>0</v>
      </c>
      <c r="AI31" s="89"/>
      <c r="AJ31" s="89"/>
      <c r="AK31" s="90"/>
      <c r="AL31" s="88">
        <f t="shared" si="3"/>
        <v>0.11</v>
      </c>
      <c r="AM31" s="89"/>
      <c r="AN31" s="89"/>
      <c r="AO31" s="90"/>
      <c r="AP31" s="88">
        <f t="shared" si="4"/>
        <v>1.54</v>
      </c>
      <c r="AQ31" s="89"/>
      <c r="AR31" s="89"/>
      <c r="AS31" s="90"/>
      <c r="AT31" s="88">
        <f t="shared" si="5"/>
        <v>1.43</v>
      </c>
      <c r="AU31" s="89"/>
      <c r="AV31" s="89"/>
      <c r="AW31" s="90"/>
      <c r="AX31" s="88">
        <f t="shared" si="6"/>
        <v>2.52</v>
      </c>
      <c r="AY31" s="89"/>
      <c r="AZ31" s="89"/>
      <c r="BA31" s="90"/>
      <c r="BB31" s="88">
        <f t="shared" si="7"/>
        <v>1.0899999999999999</v>
      </c>
      <c r="BC31" s="89"/>
      <c r="BD31" s="89"/>
      <c r="BE31" s="90"/>
      <c r="BF31" s="88">
        <f t="shared" si="8"/>
        <v>1.4300000000000002</v>
      </c>
      <c r="BG31" s="89"/>
      <c r="BH31" s="89"/>
      <c r="BI31" s="90"/>
    </row>
    <row r="32" spans="3:61" ht="18.75" customHeight="1">
      <c r="C32" s="84">
        <v>202</v>
      </c>
      <c r="D32" s="85"/>
      <c r="E32" s="86"/>
      <c r="F32" s="88">
        <v>6307.77</v>
      </c>
      <c r="G32" s="89"/>
      <c r="H32" s="89"/>
      <c r="I32" s="90"/>
      <c r="J32" s="88">
        <v>533.56</v>
      </c>
      <c r="K32" s="89"/>
      <c r="L32" s="89"/>
      <c r="M32" s="90"/>
      <c r="N32" s="88">
        <v>-50.99</v>
      </c>
      <c r="O32" s="89"/>
      <c r="P32" s="89"/>
      <c r="Q32" s="90"/>
      <c r="R32" s="88">
        <f t="shared" si="0"/>
        <v>584.55</v>
      </c>
      <c r="S32" s="89"/>
      <c r="T32" s="89"/>
      <c r="U32" s="90"/>
      <c r="V32" s="88">
        <f t="shared" si="1"/>
        <v>6841.33</v>
      </c>
      <c r="W32" s="89"/>
      <c r="X32" s="89"/>
      <c r="Y32" s="90"/>
      <c r="Z32" s="88">
        <f t="shared" si="2"/>
        <v>6256.780000000001</v>
      </c>
      <c r="AA32" s="89"/>
      <c r="AB32" s="89"/>
      <c r="AC32" s="90"/>
      <c r="AD32" s="88">
        <v>142.52</v>
      </c>
      <c r="AE32" s="89"/>
      <c r="AF32" s="89"/>
      <c r="AG32" s="90"/>
      <c r="AH32" s="88">
        <v>-0.03</v>
      </c>
      <c r="AI32" s="89"/>
      <c r="AJ32" s="89"/>
      <c r="AK32" s="90"/>
      <c r="AL32" s="88">
        <f t="shared" si="3"/>
        <v>142.55</v>
      </c>
      <c r="AM32" s="89"/>
      <c r="AN32" s="89"/>
      <c r="AO32" s="90"/>
      <c r="AP32" s="88">
        <f t="shared" si="4"/>
        <v>6450.290000000001</v>
      </c>
      <c r="AQ32" s="89"/>
      <c r="AR32" s="89"/>
      <c r="AS32" s="90"/>
      <c r="AT32" s="88">
        <f t="shared" si="5"/>
        <v>6307.740000000001</v>
      </c>
      <c r="AU32" s="89"/>
      <c r="AV32" s="89"/>
      <c r="AW32" s="90"/>
      <c r="AX32" s="88">
        <f t="shared" si="6"/>
        <v>6841.33</v>
      </c>
      <c r="AY32" s="89"/>
      <c r="AZ32" s="89"/>
      <c r="BA32" s="90"/>
      <c r="BB32" s="88">
        <f t="shared" si="7"/>
        <v>6256.780000000001</v>
      </c>
      <c r="BC32" s="89"/>
      <c r="BD32" s="89"/>
      <c r="BE32" s="90"/>
      <c r="BF32" s="88">
        <f t="shared" si="8"/>
        <v>584.5499999999993</v>
      </c>
      <c r="BG32" s="89"/>
      <c r="BH32" s="89"/>
      <c r="BI32" s="90"/>
    </row>
    <row r="33" spans="3:61" ht="18.75" customHeight="1">
      <c r="C33" s="84">
        <v>302</v>
      </c>
      <c r="D33" s="85"/>
      <c r="E33" s="86"/>
      <c r="F33" s="88">
        <v>10230.64</v>
      </c>
      <c r="G33" s="89"/>
      <c r="H33" s="89"/>
      <c r="I33" s="90"/>
      <c r="J33" s="88">
        <v>866.41</v>
      </c>
      <c r="K33" s="89"/>
      <c r="L33" s="89"/>
      <c r="M33" s="90"/>
      <c r="N33" s="88">
        <v>-116.83</v>
      </c>
      <c r="O33" s="89"/>
      <c r="P33" s="89"/>
      <c r="Q33" s="90"/>
      <c r="R33" s="88">
        <f t="shared" si="0"/>
        <v>983.24</v>
      </c>
      <c r="S33" s="89"/>
      <c r="T33" s="89"/>
      <c r="U33" s="90"/>
      <c r="V33" s="88">
        <f t="shared" si="1"/>
        <v>11097.05</v>
      </c>
      <c r="W33" s="89"/>
      <c r="X33" s="89"/>
      <c r="Y33" s="90"/>
      <c r="Z33" s="88">
        <f t="shared" si="2"/>
        <v>10113.81</v>
      </c>
      <c r="AA33" s="89"/>
      <c r="AB33" s="89"/>
      <c r="AC33" s="90"/>
      <c r="AD33" s="88">
        <v>41.79</v>
      </c>
      <c r="AE33" s="89"/>
      <c r="AF33" s="89"/>
      <c r="AG33" s="90"/>
      <c r="AH33" s="88">
        <v>0</v>
      </c>
      <c r="AI33" s="89"/>
      <c r="AJ33" s="89"/>
      <c r="AK33" s="90"/>
      <c r="AL33" s="88">
        <f t="shared" si="3"/>
        <v>41.79</v>
      </c>
      <c r="AM33" s="89"/>
      <c r="AN33" s="89"/>
      <c r="AO33" s="90"/>
      <c r="AP33" s="88">
        <f t="shared" si="4"/>
        <v>10272.43</v>
      </c>
      <c r="AQ33" s="89"/>
      <c r="AR33" s="89"/>
      <c r="AS33" s="90"/>
      <c r="AT33" s="88">
        <f t="shared" si="5"/>
        <v>10230.64</v>
      </c>
      <c r="AU33" s="89"/>
      <c r="AV33" s="89"/>
      <c r="AW33" s="90"/>
      <c r="AX33" s="88">
        <f t="shared" si="6"/>
        <v>11097.05</v>
      </c>
      <c r="AY33" s="89"/>
      <c r="AZ33" s="89"/>
      <c r="BA33" s="90"/>
      <c r="BB33" s="88">
        <f t="shared" si="7"/>
        <v>10113.81</v>
      </c>
      <c r="BC33" s="89"/>
      <c r="BD33" s="89"/>
      <c r="BE33" s="90"/>
      <c r="BF33" s="88">
        <f t="shared" si="8"/>
        <v>983.2399999999998</v>
      </c>
      <c r="BG33" s="89"/>
      <c r="BH33" s="89"/>
      <c r="BI33" s="90"/>
    </row>
    <row r="34" spans="3:61" ht="18.75" customHeight="1">
      <c r="C34" s="84">
        <v>402</v>
      </c>
      <c r="D34" s="85"/>
      <c r="E34" s="86"/>
      <c r="F34" s="88">
        <v>11802.85</v>
      </c>
      <c r="G34" s="89"/>
      <c r="H34" s="89"/>
      <c r="I34" s="90"/>
      <c r="J34" s="88">
        <v>1017.41</v>
      </c>
      <c r="K34" s="89"/>
      <c r="L34" s="89"/>
      <c r="M34" s="90"/>
      <c r="N34" s="88">
        <v>-184.01</v>
      </c>
      <c r="O34" s="89"/>
      <c r="P34" s="89"/>
      <c r="Q34" s="90"/>
      <c r="R34" s="88">
        <f t="shared" si="0"/>
        <v>1201.42</v>
      </c>
      <c r="S34" s="89"/>
      <c r="T34" s="89"/>
      <c r="U34" s="90"/>
      <c r="V34" s="88">
        <f t="shared" si="1"/>
        <v>12820.26</v>
      </c>
      <c r="W34" s="89"/>
      <c r="X34" s="89"/>
      <c r="Y34" s="90"/>
      <c r="Z34" s="88">
        <f t="shared" si="2"/>
        <v>11618.84</v>
      </c>
      <c r="AA34" s="89"/>
      <c r="AB34" s="89"/>
      <c r="AC34" s="90"/>
      <c r="AD34" s="88">
        <v>65.63</v>
      </c>
      <c r="AE34" s="89"/>
      <c r="AF34" s="89"/>
      <c r="AG34" s="90"/>
      <c r="AH34" s="88">
        <v>0.01</v>
      </c>
      <c r="AI34" s="89"/>
      <c r="AJ34" s="89"/>
      <c r="AK34" s="90"/>
      <c r="AL34" s="88">
        <f t="shared" si="3"/>
        <v>65.61999999999999</v>
      </c>
      <c r="AM34" s="89"/>
      <c r="AN34" s="89"/>
      <c r="AO34" s="90"/>
      <c r="AP34" s="88">
        <f t="shared" si="4"/>
        <v>11868.48</v>
      </c>
      <c r="AQ34" s="89"/>
      <c r="AR34" s="89"/>
      <c r="AS34" s="90"/>
      <c r="AT34" s="88">
        <f t="shared" si="5"/>
        <v>11802.86</v>
      </c>
      <c r="AU34" s="89"/>
      <c r="AV34" s="89"/>
      <c r="AW34" s="90"/>
      <c r="AX34" s="88">
        <f t="shared" si="6"/>
        <v>12820.26</v>
      </c>
      <c r="AY34" s="89"/>
      <c r="AZ34" s="89"/>
      <c r="BA34" s="90"/>
      <c r="BB34" s="88">
        <f t="shared" si="7"/>
        <v>11618.84</v>
      </c>
      <c r="BC34" s="89"/>
      <c r="BD34" s="89"/>
      <c r="BE34" s="90"/>
      <c r="BF34" s="88">
        <f t="shared" si="8"/>
        <v>1201.42</v>
      </c>
      <c r="BG34" s="89"/>
      <c r="BH34" s="89"/>
      <c r="BI34" s="90"/>
    </row>
    <row r="35" spans="3:61" ht="18.75" customHeight="1">
      <c r="C35" s="84">
        <v>502</v>
      </c>
      <c r="D35" s="85"/>
      <c r="E35" s="86"/>
      <c r="F35" s="88">
        <v>11066.8</v>
      </c>
      <c r="G35" s="89"/>
      <c r="H35" s="89"/>
      <c r="I35" s="90"/>
      <c r="J35" s="88">
        <v>1012.84</v>
      </c>
      <c r="K35" s="89"/>
      <c r="L35" s="89"/>
      <c r="M35" s="90"/>
      <c r="N35" s="88">
        <v>-255.64</v>
      </c>
      <c r="O35" s="89"/>
      <c r="P35" s="89"/>
      <c r="Q35" s="90"/>
      <c r="R35" s="88">
        <f t="shared" si="0"/>
        <v>1268.48</v>
      </c>
      <c r="S35" s="89"/>
      <c r="T35" s="89"/>
      <c r="U35" s="90"/>
      <c r="V35" s="88">
        <f t="shared" si="1"/>
        <v>12079.64</v>
      </c>
      <c r="W35" s="89"/>
      <c r="X35" s="89"/>
      <c r="Y35" s="90"/>
      <c r="Z35" s="88">
        <f t="shared" si="2"/>
        <v>10811.16</v>
      </c>
      <c r="AA35" s="89"/>
      <c r="AB35" s="89"/>
      <c r="AC35" s="90"/>
      <c r="AD35" s="88">
        <v>687.19</v>
      </c>
      <c r="AE35" s="89"/>
      <c r="AF35" s="89"/>
      <c r="AG35" s="90"/>
      <c r="AH35" s="88">
        <v>0.01</v>
      </c>
      <c r="AI35" s="89"/>
      <c r="AJ35" s="89"/>
      <c r="AK35" s="90"/>
      <c r="AL35" s="88">
        <f t="shared" si="3"/>
        <v>687.1800000000001</v>
      </c>
      <c r="AM35" s="89"/>
      <c r="AN35" s="89"/>
      <c r="AO35" s="90"/>
      <c r="AP35" s="88">
        <f t="shared" si="4"/>
        <v>11753.99</v>
      </c>
      <c r="AQ35" s="89"/>
      <c r="AR35" s="89"/>
      <c r="AS35" s="90"/>
      <c r="AT35" s="88">
        <f t="shared" si="5"/>
        <v>11066.81</v>
      </c>
      <c r="AU35" s="89"/>
      <c r="AV35" s="89"/>
      <c r="AW35" s="90"/>
      <c r="AX35" s="88">
        <f t="shared" si="6"/>
        <v>12079.64</v>
      </c>
      <c r="AY35" s="89"/>
      <c r="AZ35" s="89"/>
      <c r="BA35" s="90"/>
      <c r="BB35" s="88">
        <f t="shared" si="7"/>
        <v>10811.16</v>
      </c>
      <c r="BC35" s="89"/>
      <c r="BD35" s="89"/>
      <c r="BE35" s="90"/>
      <c r="BF35" s="88">
        <f t="shared" si="8"/>
        <v>1268.4799999999996</v>
      </c>
      <c r="BG35" s="89"/>
      <c r="BH35" s="89"/>
      <c r="BI35" s="90"/>
    </row>
    <row r="36" spans="3:61" ht="18.75" customHeight="1">
      <c r="C36" s="84">
        <v>602</v>
      </c>
      <c r="D36" s="85"/>
      <c r="E36" s="86"/>
      <c r="F36" s="88">
        <v>8000.47</v>
      </c>
      <c r="G36" s="89"/>
      <c r="H36" s="89"/>
      <c r="I36" s="90"/>
      <c r="J36" s="88">
        <v>874.86</v>
      </c>
      <c r="K36" s="89"/>
      <c r="L36" s="89"/>
      <c r="M36" s="90"/>
      <c r="N36" s="88">
        <v>-326.51</v>
      </c>
      <c r="O36" s="89"/>
      <c r="P36" s="89"/>
      <c r="Q36" s="90"/>
      <c r="R36" s="88">
        <f t="shared" si="0"/>
        <v>1201.37</v>
      </c>
      <c r="S36" s="89"/>
      <c r="T36" s="89"/>
      <c r="U36" s="90"/>
      <c r="V36" s="88">
        <f t="shared" si="1"/>
        <v>8875.33</v>
      </c>
      <c r="W36" s="89"/>
      <c r="X36" s="89"/>
      <c r="Y36" s="90"/>
      <c r="Z36" s="88">
        <f t="shared" si="2"/>
        <v>7673.96</v>
      </c>
      <c r="AA36" s="89"/>
      <c r="AB36" s="89"/>
      <c r="AC36" s="90"/>
      <c r="AD36" s="88">
        <v>518.74</v>
      </c>
      <c r="AE36" s="89"/>
      <c r="AF36" s="89"/>
      <c r="AG36" s="90"/>
      <c r="AH36" s="88">
        <v>0</v>
      </c>
      <c r="AI36" s="89"/>
      <c r="AJ36" s="89"/>
      <c r="AK36" s="90"/>
      <c r="AL36" s="88">
        <f t="shared" si="3"/>
        <v>518.74</v>
      </c>
      <c r="AM36" s="89"/>
      <c r="AN36" s="89"/>
      <c r="AO36" s="90"/>
      <c r="AP36" s="88">
        <f t="shared" si="4"/>
        <v>8519.210000000001</v>
      </c>
      <c r="AQ36" s="89"/>
      <c r="AR36" s="89"/>
      <c r="AS36" s="90"/>
      <c r="AT36" s="88">
        <f t="shared" si="5"/>
        <v>8000.47</v>
      </c>
      <c r="AU36" s="89"/>
      <c r="AV36" s="89"/>
      <c r="AW36" s="90"/>
      <c r="AX36" s="88">
        <f t="shared" si="6"/>
        <v>8875.33</v>
      </c>
      <c r="AY36" s="89"/>
      <c r="AZ36" s="89"/>
      <c r="BA36" s="90"/>
      <c r="BB36" s="88">
        <f t="shared" si="7"/>
        <v>7673.96</v>
      </c>
      <c r="BC36" s="89"/>
      <c r="BD36" s="89"/>
      <c r="BE36" s="90"/>
      <c r="BF36" s="88">
        <f t="shared" si="8"/>
        <v>1201.37</v>
      </c>
      <c r="BG36" s="89"/>
      <c r="BH36" s="89"/>
      <c r="BI36" s="90"/>
    </row>
    <row r="37" spans="3:61" ht="18.75" customHeight="1">
      <c r="C37" s="84">
        <v>702</v>
      </c>
      <c r="D37" s="85"/>
      <c r="E37" s="86"/>
      <c r="F37" s="88">
        <v>2521.54</v>
      </c>
      <c r="G37" s="89"/>
      <c r="H37" s="89"/>
      <c r="I37" s="90"/>
      <c r="J37" s="88">
        <v>632.43</v>
      </c>
      <c r="K37" s="89"/>
      <c r="L37" s="89"/>
      <c r="M37" s="90"/>
      <c r="N37" s="88">
        <v>-399.28</v>
      </c>
      <c r="O37" s="89"/>
      <c r="P37" s="89"/>
      <c r="Q37" s="90"/>
      <c r="R37" s="88">
        <f t="shared" si="0"/>
        <v>1031.71</v>
      </c>
      <c r="S37" s="89"/>
      <c r="T37" s="89"/>
      <c r="U37" s="90"/>
      <c r="V37" s="88">
        <f t="shared" si="1"/>
        <v>3153.97</v>
      </c>
      <c r="W37" s="89"/>
      <c r="X37" s="89"/>
      <c r="Y37" s="90"/>
      <c r="Z37" s="88">
        <f t="shared" si="2"/>
        <v>2122.26</v>
      </c>
      <c r="AA37" s="89"/>
      <c r="AB37" s="89"/>
      <c r="AC37" s="90"/>
      <c r="AD37" s="88">
        <v>143.02</v>
      </c>
      <c r="AE37" s="89"/>
      <c r="AF37" s="89"/>
      <c r="AG37" s="90"/>
      <c r="AH37" s="88">
        <v>-0.07</v>
      </c>
      <c r="AI37" s="89"/>
      <c r="AJ37" s="89"/>
      <c r="AK37" s="90"/>
      <c r="AL37" s="88">
        <f t="shared" si="3"/>
        <v>143.09</v>
      </c>
      <c r="AM37" s="89"/>
      <c r="AN37" s="89"/>
      <c r="AO37" s="90"/>
      <c r="AP37" s="88">
        <f t="shared" si="4"/>
        <v>2664.56</v>
      </c>
      <c r="AQ37" s="89"/>
      <c r="AR37" s="89"/>
      <c r="AS37" s="90"/>
      <c r="AT37" s="88">
        <f t="shared" si="5"/>
        <v>2521.47</v>
      </c>
      <c r="AU37" s="89"/>
      <c r="AV37" s="89"/>
      <c r="AW37" s="90"/>
      <c r="AX37" s="88">
        <f t="shared" si="6"/>
        <v>3153.97</v>
      </c>
      <c r="AY37" s="89"/>
      <c r="AZ37" s="89"/>
      <c r="BA37" s="90"/>
      <c r="BB37" s="88">
        <f t="shared" si="7"/>
        <v>2122.26</v>
      </c>
      <c r="BC37" s="89"/>
      <c r="BD37" s="89"/>
      <c r="BE37" s="90"/>
      <c r="BF37" s="88">
        <f t="shared" si="8"/>
        <v>1031.7099999999996</v>
      </c>
      <c r="BG37" s="89"/>
      <c r="BH37" s="89"/>
      <c r="BI37" s="90"/>
    </row>
    <row r="38" spans="3:61" ht="18.75" customHeight="1">
      <c r="C38" s="84">
        <v>802</v>
      </c>
      <c r="D38" s="85"/>
      <c r="E38" s="86"/>
      <c r="F38" s="88">
        <v>-5493.69</v>
      </c>
      <c r="G38" s="89"/>
      <c r="H38" s="89"/>
      <c r="I38" s="90"/>
      <c r="J38" s="88">
        <v>332.95</v>
      </c>
      <c r="K38" s="89"/>
      <c r="L38" s="89"/>
      <c r="M38" s="90"/>
      <c r="N38" s="88">
        <v>-478.74</v>
      </c>
      <c r="O38" s="89"/>
      <c r="P38" s="89"/>
      <c r="Q38" s="90"/>
      <c r="R38" s="88">
        <f aca="true" t="shared" si="9" ref="R38:R55">J38-N38</f>
        <v>811.69</v>
      </c>
      <c r="S38" s="89"/>
      <c r="T38" s="89"/>
      <c r="U38" s="90"/>
      <c r="V38" s="88">
        <f aca="true" t="shared" si="10" ref="V38:V55">F38+J38</f>
        <v>-5160.74</v>
      </c>
      <c r="W38" s="89"/>
      <c r="X38" s="89"/>
      <c r="Y38" s="90"/>
      <c r="Z38" s="88">
        <f aca="true" t="shared" si="11" ref="Z38:Z55">F38+N38</f>
        <v>-5972.429999999999</v>
      </c>
      <c r="AA38" s="89"/>
      <c r="AB38" s="89"/>
      <c r="AC38" s="90"/>
      <c r="AD38" s="88">
        <v>172.08</v>
      </c>
      <c r="AE38" s="89"/>
      <c r="AF38" s="89"/>
      <c r="AG38" s="90"/>
      <c r="AH38" s="88">
        <v>-154.81</v>
      </c>
      <c r="AI38" s="89"/>
      <c r="AJ38" s="89"/>
      <c r="AK38" s="90"/>
      <c r="AL38" s="88">
        <f aca="true" t="shared" si="12" ref="AL38:AL55">AD38-AH38</f>
        <v>326.89</v>
      </c>
      <c r="AM38" s="89"/>
      <c r="AN38" s="89"/>
      <c r="AO38" s="90"/>
      <c r="AP38" s="88">
        <f aca="true" t="shared" si="13" ref="AP38:AP55">F38+AD38</f>
        <v>-5321.61</v>
      </c>
      <c r="AQ38" s="89"/>
      <c r="AR38" s="89"/>
      <c r="AS38" s="90"/>
      <c r="AT38" s="88">
        <f aca="true" t="shared" si="14" ref="AT38:AT55">F38+AH38</f>
        <v>-5648.5</v>
      </c>
      <c r="AU38" s="89"/>
      <c r="AV38" s="89"/>
      <c r="AW38" s="90"/>
      <c r="AX38" s="88">
        <f aca="true" t="shared" si="15" ref="AX38:AX55">F38+MAX(J38,AD38)</f>
        <v>-5160.74</v>
      </c>
      <c r="AY38" s="89"/>
      <c r="AZ38" s="89"/>
      <c r="BA38" s="90"/>
      <c r="BB38" s="88">
        <f aca="true" t="shared" si="16" ref="BB38:BB55">F38+MIN(N38,AH38)</f>
        <v>-5972.429999999999</v>
      </c>
      <c r="BC38" s="89"/>
      <c r="BD38" s="89"/>
      <c r="BE38" s="90"/>
      <c r="BF38" s="88">
        <f aca="true" t="shared" si="17" ref="BF38:BF55">AX38-BB38</f>
        <v>811.6899999999996</v>
      </c>
      <c r="BG38" s="89"/>
      <c r="BH38" s="89"/>
      <c r="BI38" s="90"/>
    </row>
    <row r="39" spans="3:61" ht="18.75" customHeight="1">
      <c r="C39" s="84">
        <v>902</v>
      </c>
      <c r="D39" s="85"/>
      <c r="E39" s="86"/>
      <c r="F39" s="88">
        <v>-16302.15</v>
      </c>
      <c r="G39" s="89"/>
      <c r="H39" s="89"/>
      <c r="I39" s="90"/>
      <c r="J39" s="88">
        <v>196.36</v>
      </c>
      <c r="K39" s="89"/>
      <c r="L39" s="89"/>
      <c r="M39" s="90"/>
      <c r="N39" s="88">
        <v>-551.5</v>
      </c>
      <c r="O39" s="89"/>
      <c r="P39" s="89"/>
      <c r="Q39" s="90"/>
      <c r="R39" s="88">
        <f t="shared" si="9"/>
        <v>747.86</v>
      </c>
      <c r="S39" s="89"/>
      <c r="T39" s="89"/>
      <c r="U39" s="90"/>
      <c r="V39" s="88">
        <f t="shared" si="10"/>
        <v>-16105.789999999999</v>
      </c>
      <c r="W39" s="89"/>
      <c r="X39" s="89"/>
      <c r="Y39" s="90"/>
      <c r="Z39" s="88">
        <f t="shared" si="11"/>
        <v>-16853.65</v>
      </c>
      <c r="AA39" s="89"/>
      <c r="AB39" s="89"/>
      <c r="AC39" s="90"/>
      <c r="AD39" s="88">
        <v>0.02</v>
      </c>
      <c r="AE39" s="89"/>
      <c r="AF39" s="89"/>
      <c r="AG39" s="90"/>
      <c r="AH39" s="88">
        <v>-541.64</v>
      </c>
      <c r="AI39" s="89"/>
      <c r="AJ39" s="89"/>
      <c r="AK39" s="90"/>
      <c r="AL39" s="88">
        <f t="shared" si="12"/>
        <v>541.66</v>
      </c>
      <c r="AM39" s="89"/>
      <c r="AN39" s="89"/>
      <c r="AO39" s="90"/>
      <c r="AP39" s="88">
        <f t="shared" si="13"/>
        <v>-16302.13</v>
      </c>
      <c r="AQ39" s="89"/>
      <c r="AR39" s="89"/>
      <c r="AS39" s="90"/>
      <c r="AT39" s="88">
        <f t="shared" si="14"/>
        <v>-16843.79</v>
      </c>
      <c r="AU39" s="89"/>
      <c r="AV39" s="89"/>
      <c r="AW39" s="90"/>
      <c r="AX39" s="88">
        <f t="shared" si="15"/>
        <v>-16105.789999999999</v>
      </c>
      <c r="AY39" s="89"/>
      <c r="AZ39" s="89"/>
      <c r="BA39" s="90"/>
      <c r="BB39" s="88">
        <f t="shared" si="16"/>
        <v>-16853.65</v>
      </c>
      <c r="BC39" s="89"/>
      <c r="BD39" s="89"/>
      <c r="BE39" s="90"/>
      <c r="BF39" s="88">
        <f t="shared" si="17"/>
        <v>747.8600000000024</v>
      </c>
      <c r="BG39" s="89"/>
      <c r="BH39" s="89"/>
      <c r="BI39" s="90"/>
    </row>
    <row r="40" spans="3:61" ht="18.75" customHeight="1">
      <c r="C40" s="84">
        <v>1002</v>
      </c>
      <c r="D40" s="85"/>
      <c r="E40" s="86"/>
      <c r="F40" s="88">
        <v>-7138.85</v>
      </c>
      <c r="G40" s="89"/>
      <c r="H40" s="89"/>
      <c r="I40" s="90"/>
      <c r="J40" s="88">
        <v>328.69</v>
      </c>
      <c r="K40" s="89"/>
      <c r="L40" s="89"/>
      <c r="M40" s="90"/>
      <c r="N40" s="88">
        <v>-475.85</v>
      </c>
      <c r="O40" s="89"/>
      <c r="P40" s="89"/>
      <c r="Q40" s="90"/>
      <c r="R40" s="88">
        <f t="shared" si="9"/>
        <v>804.54</v>
      </c>
      <c r="S40" s="89"/>
      <c r="T40" s="89"/>
      <c r="U40" s="90"/>
      <c r="V40" s="88">
        <f t="shared" si="10"/>
        <v>-6810.160000000001</v>
      </c>
      <c r="W40" s="89"/>
      <c r="X40" s="89"/>
      <c r="Y40" s="90"/>
      <c r="Z40" s="88">
        <f t="shared" si="11"/>
        <v>-7614.700000000001</v>
      </c>
      <c r="AA40" s="89"/>
      <c r="AB40" s="89"/>
      <c r="AC40" s="90"/>
      <c r="AD40" s="88">
        <v>88.67</v>
      </c>
      <c r="AE40" s="89"/>
      <c r="AF40" s="89"/>
      <c r="AG40" s="90"/>
      <c r="AH40" s="88">
        <v>-467.28</v>
      </c>
      <c r="AI40" s="89"/>
      <c r="AJ40" s="89"/>
      <c r="AK40" s="90"/>
      <c r="AL40" s="88">
        <f t="shared" si="12"/>
        <v>555.9499999999999</v>
      </c>
      <c r="AM40" s="89"/>
      <c r="AN40" s="89"/>
      <c r="AO40" s="90"/>
      <c r="AP40" s="88">
        <f t="shared" si="13"/>
        <v>-7050.18</v>
      </c>
      <c r="AQ40" s="89"/>
      <c r="AR40" s="89"/>
      <c r="AS40" s="90"/>
      <c r="AT40" s="88">
        <f t="shared" si="14"/>
        <v>-7606.13</v>
      </c>
      <c r="AU40" s="89"/>
      <c r="AV40" s="89"/>
      <c r="AW40" s="90"/>
      <c r="AX40" s="88">
        <f t="shared" si="15"/>
        <v>-6810.160000000001</v>
      </c>
      <c r="AY40" s="89"/>
      <c r="AZ40" s="89"/>
      <c r="BA40" s="90"/>
      <c r="BB40" s="88">
        <f t="shared" si="16"/>
        <v>-7614.700000000001</v>
      </c>
      <c r="BC40" s="89"/>
      <c r="BD40" s="89"/>
      <c r="BE40" s="90"/>
      <c r="BF40" s="88">
        <f t="shared" si="17"/>
        <v>804.54</v>
      </c>
      <c r="BG40" s="89"/>
      <c r="BH40" s="89"/>
      <c r="BI40" s="90"/>
    </row>
    <row r="41" spans="3:61" ht="18.75" customHeight="1">
      <c r="C41" s="84">
        <v>1102</v>
      </c>
      <c r="D41" s="85"/>
      <c r="E41" s="86"/>
      <c r="F41" s="88">
        <v>-732.2</v>
      </c>
      <c r="G41" s="89"/>
      <c r="H41" s="89"/>
      <c r="I41" s="90"/>
      <c r="J41" s="88">
        <v>600.98</v>
      </c>
      <c r="K41" s="89"/>
      <c r="L41" s="89"/>
      <c r="M41" s="90"/>
      <c r="N41" s="88">
        <v>-381.34</v>
      </c>
      <c r="O41" s="89"/>
      <c r="P41" s="89"/>
      <c r="Q41" s="90"/>
      <c r="R41" s="88">
        <f t="shared" si="9"/>
        <v>982.3199999999999</v>
      </c>
      <c r="S41" s="89"/>
      <c r="T41" s="89"/>
      <c r="U41" s="90"/>
      <c r="V41" s="88">
        <f t="shared" si="10"/>
        <v>-131.22000000000003</v>
      </c>
      <c r="W41" s="89"/>
      <c r="X41" s="89"/>
      <c r="Y41" s="90"/>
      <c r="Z41" s="88">
        <f t="shared" si="11"/>
        <v>-1113.54</v>
      </c>
      <c r="AA41" s="89"/>
      <c r="AB41" s="89"/>
      <c r="AC41" s="90"/>
      <c r="AD41" s="88">
        <v>358.82</v>
      </c>
      <c r="AE41" s="89"/>
      <c r="AF41" s="89"/>
      <c r="AG41" s="90"/>
      <c r="AH41" s="88">
        <v>-374.44</v>
      </c>
      <c r="AI41" s="89"/>
      <c r="AJ41" s="89"/>
      <c r="AK41" s="90"/>
      <c r="AL41" s="88">
        <f t="shared" si="12"/>
        <v>733.26</v>
      </c>
      <c r="AM41" s="89"/>
      <c r="AN41" s="89"/>
      <c r="AO41" s="90"/>
      <c r="AP41" s="88">
        <f t="shared" si="13"/>
        <v>-373.38000000000005</v>
      </c>
      <c r="AQ41" s="89"/>
      <c r="AR41" s="89"/>
      <c r="AS41" s="90"/>
      <c r="AT41" s="88">
        <f t="shared" si="14"/>
        <v>-1106.64</v>
      </c>
      <c r="AU41" s="89"/>
      <c r="AV41" s="89"/>
      <c r="AW41" s="90"/>
      <c r="AX41" s="88">
        <f t="shared" si="15"/>
        <v>-131.22000000000003</v>
      </c>
      <c r="AY41" s="89"/>
      <c r="AZ41" s="89"/>
      <c r="BA41" s="90"/>
      <c r="BB41" s="88">
        <f t="shared" si="16"/>
        <v>-1113.54</v>
      </c>
      <c r="BC41" s="89"/>
      <c r="BD41" s="89"/>
      <c r="BE41" s="90"/>
      <c r="BF41" s="88">
        <f t="shared" si="17"/>
        <v>982.3199999999999</v>
      </c>
      <c r="BG41" s="89"/>
      <c r="BH41" s="89"/>
      <c r="BI41" s="90"/>
    </row>
    <row r="42" spans="3:61" ht="18.75" customHeight="1">
      <c r="C42" s="84">
        <v>1202</v>
      </c>
      <c r="D42" s="85"/>
      <c r="E42" s="86"/>
      <c r="F42" s="88">
        <v>3048.33</v>
      </c>
      <c r="G42" s="89"/>
      <c r="H42" s="89"/>
      <c r="I42" s="90"/>
      <c r="J42" s="88">
        <v>775.73</v>
      </c>
      <c r="K42" s="89"/>
      <c r="L42" s="89"/>
      <c r="M42" s="90"/>
      <c r="N42" s="88">
        <v>-283.55</v>
      </c>
      <c r="O42" s="89"/>
      <c r="P42" s="89"/>
      <c r="Q42" s="90"/>
      <c r="R42" s="88">
        <f t="shared" si="9"/>
        <v>1059.28</v>
      </c>
      <c r="S42" s="89"/>
      <c r="T42" s="89"/>
      <c r="U42" s="90"/>
      <c r="V42" s="88">
        <f t="shared" si="10"/>
        <v>3824.06</v>
      </c>
      <c r="W42" s="89"/>
      <c r="X42" s="89"/>
      <c r="Y42" s="90"/>
      <c r="Z42" s="88">
        <f t="shared" si="11"/>
        <v>2764.7799999999997</v>
      </c>
      <c r="AA42" s="89"/>
      <c r="AB42" s="89"/>
      <c r="AC42" s="90"/>
      <c r="AD42" s="88">
        <v>-0.01</v>
      </c>
      <c r="AE42" s="89"/>
      <c r="AF42" s="89"/>
      <c r="AG42" s="90"/>
      <c r="AH42" s="88">
        <v>-278.41</v>
      </c>
      <c r="AI42" s="89"/>
      <c r="AJ42" s="89"/>
      <c r="AK42" s="90"/>
      <c r="AL42" s="88">
        <f t="shared" si="12"/>
        <v>278.40000000000003</v>
      </c>
      <c r="AM42" s="89"/>
      <c r="AN42" s="89"/>
      <c r="AO42" s="90"/>
      <c r="AP42" s="88">
        <f t="shared" si="13"/>
        <v>3048.3199999999997</v>
      </c>
      <c r="AQ42" s="89"/>
      <c r="AR42" s="89"/>
      <c r="AS42" s="90"/>
      <c r="AT42" s="88">
        <f t="shared" si="14"/>
        <v>2769.92</v>
      </c>
      <c r="AU42" s="89"/>
      <c r="AV42" s="89"/>
      <c r="AW42" s="90"/>
      <c r="AX42" s="88">
        <f t="shared" si="15"/>
        <v>3824.06</v>
      </c>
      <c r="AY42" s="89"/>
      <c r="AZ42" s="89"/>
      <c r="BA42" s="90"/>
      <c r="BB42" s="88">
        <f t="shared" si="16"/>
        <v>2764.7799999999997</v>
      </c>
      <c r="BC42" s="89"/>
      <c r="BD42" s="89"/>
      <c r="BE42" s="90"/>
      <c r="BF42" s="88">
        <f t="shared" si="17"/>
        <v>1059.2800000000002</v>
      </c>
      <c r="BG42" s="89"/>
      <c r="BH42" s="89"/>
      <c r="BI42" s="90"/>
    </row>
    <row r="43" spans="3:61" ht="18.75" customHeight="1">
      <c r="C43" s="84">
        <v>1302</v>
      </c>
      <c r="D43" s="85"/>
      <c r="E43" s="86"/>
      <c r="F43" s="88">
        <v>4297.33</v>
      </c>
      <c r="G43" s="89"/>
      <c r="H43" s="89"/>
      <c r="I43" s="90"/>
      <c r="J43" s="88">
        <v>838.25</v>
      </c>
      <c r="K43" s="89"/>
      <c r="L43" s="89"/>
      <c r="M43" s="90"/>
      <c r="N43" s="88">
        <v>-188.26</v>
      </c>
      <c r="O43" s="89"/>
      <c r="P43" s="89"/>
      <c r="Q43" s="90"/>
      <c r="R43" s="88">
        <f t="shared" si="9"/>
        <v>1026.51</v>
      </c>
      <c r="S43" s="89"/>
      <c r="T43" s="89"/>
      <c r="U43" s="90"/>
      <c r="V43" s="88">
        <f t="shared" si="10"/>
        <v>5135.58</v>
      </c>
      <c r="W43" s="89"/>
      <c r="X43" s="89"/>
      <c r="Y43" s="90"/>
      <c r="Z43" s="88">
        <f t="shared" si="11"/>
        <v>4109.07</v>
      </c>
      <c r="AA43" s="89"/>
      <c r="AB43" s="89"/>
      <c r="AC43" s="90"/>
      <c r="AD43" s="88">
        <v>538.6</v>
      </c>
      <c r="AE43" s="89"/>
      <c r="AF43" s="89"/>
      <c r="AG43" s="90"/>
      <c r="AH43" s="88">
        <v>-188</v>
      </c>
      <c r="AI43" s="89"/>
      <c r="AJ43" s="89"/>
      <c r="AK43" s="90"/>
      <c r="AL43" s="88">
        <f t="shared" si="12"/>
        <v>726.6</v>
      </c>
      <c r="AM43" s="89"/>
      <c r="AN43" s="89"/>
      <c r="AO43" s="90"/>
      <c r="AP43" s="88">
        <f t="shared" si="13"/>
        <v>4835.93</v>
      </c>
      <c r="AQ43" s="89"/>
      <c r="AR43" s="89"/>
      <c r="AS43" s="90"/>
      <c r="AT43" s="88">
        <f t="shared" si="14"/>
        <v>4109.33</v>
      </c>
      <c r="AU43" s="89"/>
      <c r="AV43" s="89"/>
      <c r="AW43" s="90"/>
      <c r="AX43" s="88">
        <f t="shared" si="15"/>
        <v>5135.58</v>
      </c>
      <c r="AY43" s="89"/>
      <c r="AZ43" s="89"/>
      <c r="BA43" s="90"/>
      <c r="BB43" s="88">
        <f t="shared" si="16"/>
        <v>4109.07</v>
      </c>
      <c r="BC43" s="89"/>
      <c r="BD43" s="89"/>
      <c r="BE43" s="90"/>
      <c r="BF43" s="88">
        <f t="shared" si="17"/>
        <v>1026.5100000000002</v>
      </c>
      <c r="BG43" s="89"/>
      <c r="BH43" s="89"/>
      <c r="BI43" s="90"/>
    </row>
    <row r="44" spans="3:61" ht="18.75" customHeight="1">
      <c r="C44" s="84">
        <v>1402</v>
      </c>
      <c r="D44" s="85"/>
      <c r="E44" s="86"/>
      <c r="F44" s="88">
        <v>3049.99</v>
      </c>
      <c r="G44" s="89"/>
      <c r="H44" s="89"/>
      <c r="I44" s="90"/>
      <c r="J44" s="88">
        <v>775.29</v>
      </c>
      <c r="K44" s="89"/>
      <c r="L44" s="89"/>
      <c r="M44" s="90"/>
      <c r="N44" s="88">
        <v>-283.54</v>
      </c>
      <c r="O44" s="89"/>
      <c r="P44" s="89"/>
      <c r="Q44" s="90"/>
      <c r="R44" s="88">
        <f t="shared" si="9"/>
        <v>1058.83</v>
      </c>
      <c r="S44" s="89"/>
      <c r="T44" s="89"/>
      <c r="U44" s="90"/>
      <c r="V44" s="88">
        <f t="shared" si="10"/>
        <v>3825.2799999999997</v>
      </c>
      <c r="W44" s="89"/>
      <c r="X44" s="89"/>
      <c r="Y44" s="90"/>
      <c r="Z44" s="88">
        <f t="shared" si="11"/>
        <v>2766.45</v>
      </c>
      <c r="AA44" s="89"/>
      <c r="AB44" s="89"/>
      <c r="AC44" s="90"/>
      <c r="AD44" s="88">
        <v>450.56</v>
      </c>
      <c r="AE44" s="89"/>
      <c r="AF44" s="89"/>
      <c r="AG44" s="90"/>
      <c r="AH44" s="88">
        <v>-94.03</v>
      </c>
      <c r="AI44" s="89"/>
      <c r="AJ44" s="89"/>
      <c r="AK44" s="90"/>
      <c r="AL44" s="88">
        <f t="shared" si="12"/>
        <v>544.59</v>
      </c>
      <c r="AM44" s="89"/>
      <c r="AN44" s="89"/>
      <c r="AO44" s="90"/>
      <c r="AP44" s="88">
        <f t="shared" si="13"/>
        <v>3500.5499999999997</v>
      </c>
      <c r="AQ44" s="89"/>
      <c r="AR44" s="89"/>
      <c r="AS44" s="90"/>
      <c r="AT44" s="88">
        <f t="shared" si="14"/>
        <v>2955.9599999999996</v>
      </c>
      <c r="AU44" s="89"/>
      <c r="AV44" s="89"/>
      <c r="AW44" s="90"/>
      <c r="AX44" s="88">
        <f t="shared" si="15"/>
        <v>3825.2799999999997</v>
      </c>
      <c r="AY44" s="89"/>
      <c r="AZ44" s="89"/>
      <c r="BA44" s="90"/>
      <c r="BB44" s="88">
        <f t="shared" si="16"/>
        <v>2766.45</v>
      </c>
      <c r="BC44" s="89"/>
      <c r="BD44" s="89"/>
      <c r="BE44" s="90"/>
      <c r="BF44" s="88">
        <f t="shared" si="17"/>
        <v>1058.83</v>
      </c>
      <c r="BG44" s="89"/>
      <c r="BH44" s="89"/>
      <c r="BI44" s="90"/>
    </row>
    <row r="45" spans="3:61" ht="18.75" customHeight="1">
      <c r="C45" s="84">
        <v>1502</v>
      </c>
      <c r="D45" s="85"/>
      <c r="E45" s="86"/>
      <c r="F45" s="88">
        <v>-728.48</v>
      </c>
      <c r="G45" s="89"/>
      <c r="H45" s="89"/>
      <c r="I45" s="90"/>
      <c r="J45" s="88">
        <v>600.15</v>
      </c>
      <c r="K45" s="89"/>
      <c r="L45" s="89"/>
      <c r="M45" s="90"/>
      <c r="N45" s="88">
        <v>-380.88</v>
      </c>
      <c r="O45" s="89"/>
      <c r="P45" s="89"/>
      <c r="Q45" s="90"/>
      <c r="R45" s="88">
        <f t="shared" si="9"/>
        <v>981.03</v>
      </c>
      <c r="S45" s="89"/>
      <c r="T45" s="89"/>
      <c r="U45" s="90"/>
      <c r="V45" s="88">
        <f t="shared" si="10"/>
        <v>-128.33000000000004</v>
      </c>
      <c r="W45" s="89"/>
      <c r="X45" s="89"/>
      <c r="Y45" s="90"/>
      <c r="Z45" s="88">
        <f t="shared" si="11"/>
        <v>-1109.3600000000001</v>
      </c>
      <c r="AA45" s="89"/>
      <c r="AB45" s="89"/>
      <c r="AC45" s="90"/>
      <c r="AD45" s="88">
        <v>5.84</v>
      </c>
      <c r="AE45" s="89"/>
      <c r="AF45" s="89"/>
      <c r="AG45" s="90"/>
      <c r="AH45" s="88">
        <v>-5.88</v>
      </c>
      <c r="AI45" s="89"/>
      <c r="AJ45" s="89"/>
      <c r="AK45" s="90"/>
      <c r="AL45" s="88">
        <f t="shared" si="12"/>
        <v>11.719999999999999</v>
      </c>
      <c r="AM45" s="89"/>
      <c r="AN45" s="89"/>
      <c r="AO45" s="90"/>
      <c r="AP45" s="88">
        <f t="shared" si="13"/>
        <v>-722.64</v>
      </c>
      <c r="AQ45" s="89"/>
      <c r="AR45" s="89"/>
      <c r="AS45" s="90"/>
      <c r="AT45" s="88">
        <f t="shared" si="14"/>
        <v>-734.36</v>
      </c>
      <c r="AU45" s="89"/>
      <c r="AV45" s="89"/>
      <c r="AW45" s="90"/>
      <c r="AX45" s="88">
        <f t="shared" si="15"/>
        <v>-128.33000000000004</v>
      </c>
      <c r="AY45" s="89"/>
      <c r="AZ45" s="89"/>
      <c r="BA45" s="90"/>
      <c r="BB45" s="88">
        <f t="shared" si="16"/>
        <v>-1109.3600000000001</v>
      </c>
      <c r="BC45" s="89"/>
      <c r="BD45" s="89"/>
      <c r="BE45" s="90"/>
      <c r="BF45" s="88">
        <f t="shared" si="17"/>
        <v>981.0300000000001</v>
      </c>
      <c r="BG45" s="89"/>
      <c r="BH45" s="89"/>
      <c r="BI45" s="90"/>
    </row>
    <row r="46" spans="3:61" ht="18.75" customHeight="1">
      <c r="C46" s="84">
        <v>1602</v>
      </c>
      <c r="D46" s="85"/>
      <c r="E46" s="86"/>
      <c r="F46" s="88">
        <v>-7133.17</v>
      </c>
      <c r="G46" s="89"/>
      <c r="H46" s="89"/>
      <c r="I46" s="90"/>
      <c r="J46" s="88">
        <v>327.97</v>
      </c>
      <c r="K46" s="89"/>
      <c r="L46" s="89"/>
      <c r="M46" s="90"/>
      <c r="N46" s="88">
        <v>-474.88</v>
      </c>
      <c r="O46" s="89"/>
      <c r="P46" s="89"/>
      <c r="Q46" s="90"/>
      <c r="R46" s="88">
        <f t="shared" si="9"/>
        <v>802.85</v>
      </c>
      <c r="S46" s="89"/>
      <c r="T46" s="89"/>
      <c r="U46" s="90"/>
      <c r="V46" s="88">
        <f t="shared" si="10"/>
        <v>-6805.2</v>
      </c>
      <c r="W46" s="89"/>
      <c r="X46" s="89"/>
      <c r="Y46" s="90"/>
      <c r="Z46" s="88">
        <f t="shared" si="11"/>
        <v>-7608.05</v>
      </c>
      <c r="AA46" s="89"/>
      <c r="AB46" s="89"/>
      <c r="AC46" s="90"/>
      <c r="AD46" s="88">
        <v>89.19</v>
      </c>
      <c r="AE46" s="89"/>
      <c r="AF46" s="89"/>
      <c r="AG46" s="90"/>
      <c r="AH46" s="88">
        <v>-152.88</v>
      </c>
      <c r="AI46" s="89"/>
      <c r="AJ46" s="89"/>
      <c r="AK46" s="90"/>
      <c r="AL46" s="88">
        <f t="shared" si="12"/>
        <v>242.07</v>
      </c>
      <c r="AM46" s="89"/>
      <c r="AN46" s="89"/>
      <c r="AO46" s="90"/>
      <c r="AP46" s="88">
        <f t="shared" si="13"/>
        <v>-7043.9800000000005</v>
      </c>
      <c r="AQ46" s="89"/>
      <c r="AR46" s="89"/>
      <c r="AS46" s="90"/>
      <c r="AT46" s="88">
        <f t="shared" si="14"/>
        <v>-7286.05</v>
      </c>
      <c r="AU46" s="89"/>
      <c r="AV46" s="89"/>
      <c r="AW46" s="90"/>
      <c r="AX46" s="88">
        <f t="shared" si="15"/>
        <v>-6805.2</v>
      </c>
      <c r="AY46" s="89"/>
      <c r="AZ46" s="89"/>
      <c r="BA46" s="90"/>
      <c r="BB46" s="88">
        <f t="shared" si="16"/>
        <v>-7608.05</v>
      </c>
      <c r="BC46" s="89"/>
      <c r="BD46" s="89"/>
      <c r="BE46" s="90"/>
      <c r="BF46" s="88">
        <f t="shared" si="17"/>
        <v>802.8500000000004</v>
      </c>
      <c r="BG46" s="89"/>
      <c r="BH46" s="89"/>
      <c r="BI46" s="90"/>
    </row>
    <row r="47" spans="3:61" ht="18.75" customHeight="1">
      <c r="C47" s="84">
        <v>1702</v>
      </c>
      <c r="D47" s="85"/>
      <c r="E47" s="86"/>
      <c r="F47" s="88">
        <v>-16299.58</v>
      </c>
      <c r="G47" s="89"/>
      <c r="H47" s="89"/>
      <c r="I47" s="90"/>
      <c r="J47" s="88">
        <v>196.69</v>
      </c>
      <c r="K47" s="89"/>
      <c r="L47" s="89"/>
      <c r="M47" s="90"/>
      <c r="N47" s="88">
        <v>-550.44</v>
      </c>
      <c r="O47" s="89"/>
      <c r="P47" s="89"/>
      <c r="Q47" s="90"/>
      <c r="R47" s="88">
        <f t="shared" si="9"/>
        <v>747.1300000000001</v>
      </c>
      <c r="S47" s="89"/>
      <c r="T47" s="89"/>
      <c r="U47" s="90"/>
      <c r="V47" s="88">
        <f t="shared" si="10"/>
        <v>-16102.89</v>
      </c>
      <c r="W47" s="89"/>
      <c r="X47" s="89"/>
      <c r="Y47" s="90"/>
      <c r="Z47" s="88">
        <f t="shared" si="11"/>
        <v>-16850.02</v>
      </c>
      <c r="AA47" s="89"/>
      <c r="AB47" s="89"/>
      <c r="AC47" s="90"/>
      <c r="AD47" s="88">
        <v>193.08</v>
      </c>
      <c r="AE47" s="89"/>
      <c r="AF47" s="89"/>
      <c r="AG47" s="90"/>
      <c r="AH47" s="88">
        <v>-542.43</v>
      </c>
      <c r="AI47" s="89"/>
      <c r="AJ47" s="89"/>
      <c r="AK47" s="90"/>
      <c r="AL47" s="88">
        <f t="shared" si="12"/>
        <v>735.51</v>
      </c>
      <c r="AM47" s="89"/>
      <c r="AN47" s="89"/>
      <c r="AO47" s="90"/>
      <c r="AP47" s="88">
        <f t="shared" si="13"/>
        <v>-16106.5</v>
      </c>
      <c r="AQ47" s="89"/>
      <c r="AR47" s="89"/>
      <c r="AS47" s="90"/>
      <c r="AT47" s="88">
        <f t="shared" si="14"/>
        <v>-16842.01</v>
      </c>
      <c r="AU47" s="89"/>
      <c r="AV47" s="89"/>
      <c r="AW47" s="90"/>
      <c r="AX47" s="88">
        <f t="shared" si="15"/>
        <v>-16102.89</v>
      </c>
      <c r="AY47" s="89"/>
      <c r="AZ47" s="89"/>
      <c r="BA47" s="90"/>
      <c r="BB47" s="88">
        <f t="shared" si="16"/>
        <v>-16850.02</v>
      </c>
      <c r="BC47" s="89"/>
      <c r="BD47" s="89"/>
      <c r="BE47" s="90"/>
      <c r="BF47" s="88">
        <f t="shared" si="17"/>
        <v>747.130000000001</v>
      </c>
      <c r="BG47" s="89"/>
      <c r="BH47" s="89"/>
      <c r="BI47" s="90"/>
    </row>
    <row r="48" spans="3:61" ht="18.75" customHeight="1">
      <c r="C48" s="84">
        <v>1802</v>
      </c>
      <c r="D48" s="85"/>
      <c r="E48" s="86"/>
      <c r="F48" s="88">
        <v>-5494.78</v>
      </c>
      <c r="G48" s="89"/>
      <c r="H48" s="89"/>
      <c r="I48" s="90"/>
      <c r="J48" s="88">
        <v>333.67</v>
      </c>
      <c r="K48" s="89"/>
      <c r="L48" s="89"/>
      <c r="M48" s="90"/>
      <c r="N48" s="88">
        <v>-479.7</v>
      </c>
      <c r="O48" s="89"/>
      <c r="P48" s="89"/>
      <c r="Q48" s="90"/>
      <c r="R48" s="88">
        <f t="shared" si="9"/>
        <v>813.37</v>
      </c>
      <c r="S48" s="89"/>
      <c r="T48" s="89"/>
      <c r="U48" s="90"/>
      <c r="V48" s="88">
        <f t="shared" si="10"/>
        <v>-5161.11</v>
      </c>
      <c r="W48" s="89"/>
      <c r="X48" s="89"/>
      <c r="Y48" s="90"/>
      <c r="Z48" s="88">
        <f t="shared" si="11"/>
        <v>-5974.48</v>
      </c>
      <c r="AA48" s="89"/>
      <c r="AB48" s="89"/>
      <c r="AC48" s="90"/>
      <c r="AD48" s="88">
        <v>172.38</v>
      </c>
      <c r="AE48" s="89"/>
      <c r="AF48" s="89"/>
      <c r="AG48" s="90"/>
      <c r="AH48" s="88">
        <v>-153.38</v>
      </c>
      <c r="AI48" s="89"/>
      <c r="AJ48" s="89"/>
      <c r="AK48" s="90"/>
      <c r="AL48" s="88">
        <f t="shared" si="12"/>
        <v>325.76</v>
      </c>
      <c r="AM48" s="89"/>
      <c r="AN48" s="89"/>
      <c r="AO48" s="90"/>
      <c r="AP48" s="88">
        <f t="shared" si="13"/>
        <v>-5322.4</v>
      </c>
      <c r="AQ48" s="89"/>
      <c r="AR48" s="89"/>
      <c r="AS48" s="90"/>
      <c r="AT48" s="88">
        <f t="shared" si="14"/>
        <v>-5648.16</v>
      </c>
      <c r="AU48" s="89"/>
      <c r="AV48" s="89"/>
      <c r="AW48" s="90"/>
      <c r="AX48" s="88">
        <f t="shared" si="15"/>
        <v>-5161.11</v>
      </c>
      <c r="AY48" s="89"/>
      <c r="AZ48" s="89"/>
      <c r="BA48" s="90"/>
      <c r="BB48" s="88">
        <f t="shared" si="16"/>
        <v>-5974.48</v>
      </c>
      <c r="BC48" s="89"/>
      <c r="BD48" s="89"/>
      <c r="BE48" s="90"/>
      <c r="BF48" s="88">
        <f t="shared" si="17"/>
        <v>813.3699999999999</v>
      </c>
      <c r="BG48" s="89"/>
      <c r="BH48" s="89"/>
      <c r="BI48" s="90"/>
    </row>
    <row r="49" spans="3:61" ht="18.75" customHeight="1">
      <c r="C49" s="84">
        <v>1902</v>
      </c>
      <c r="D49" s="85"/>
      <c r="E49" s="86"/>
      <c r="F49" s="88">
        <v>2520.69</v>
      </c>
      <c r="G49" s="89"/>
      <c r="H49" s="89"/>
      <c r="I49" s="90"/>
      <c r="J49" s="88">
        <v>633.3</v>
      </c>
      <c r="K49" s="89"/>
      <c r="L49" s="89"/>
      <c r="M49" s="90"/>
      <c r="N49" s="88">
        <v>-399.74</v>
      </c>
      <c r="O49" s="89"/>
      <c r="P49" s="89"/>
      <c r="Q49" s="90"/>
      <c r="R49" s="88">
        <f t="shared" si="9"/>
        <v>1033.04</v>
      </c>
      <c r="S49" s="89"/>
      <c r="T49" s="89"/>
      <c r="U49" s="90"/>
      <c r="V49" s="88">
        <f t="shared" si="10"/>
        <v>3153.99</v>
      </c>
      <c r="W49" s="89"/>
      <c r="X49" s="89"/>
      <c r="Y49" s="90"/>
      <c r="Z49" s="88">
        <f t="shared" si="11"/>
        <v>2120.95</v>
      </c>
      <c r="AA49" s="89"/>
      <c r="AB49" s="89"/>
      <c r="AC49" s="90"/>
      <c r="AD49" s="88">
        <v>143.17</v>
      </c>
      <c r="AE49" s="89"/>
      <c r="AF49" s="89"/>
      <c r="AG49" s="90"/>
      <c r="AH49" s="88">
        <v>-0.06</v>
      </c>
      <c r="AI49" s="89"/>
      <c r="AJ49" s="89"/>
      <c r="AK49" s="90"/>
      <c r="AL49" s="88">
        <f t="shared" si="12"/>
        <v>143.23</v>
      </c>
      <c r="AM49" s="89"/>
      <c r="AN49" s="89"/>
      <c r="AO49" s="90"/>
      <c r="AP49" s="88">
        <f t="shared" si="13"/>
        <v>2663.86</v>
      </c>
      <c r="AQ49" s="89"/>
      <c r="AR49" s="89"/>
      <c r="AS49" s="90"/>
      <c r="AT49" s="88">
        <f t="shared" si="14"/>
        <v>2520.63</v>
      </c>
      <c r="AU49" s="89"/>
      <c r="AV49" s="89"/>
      <c r="AW49" s="90"/>
      <c r="AX49" s="88">
        <f t="shared" si="15"/>
        <v>3153.99</v>
      </c>
      <c r="AY49" s="89"/>
      <c r="AZ49" s="89"/>
      <c r="BA49" s="90"/>
      <c r="BB49" s="88">
        <f t="shared" si="16"/>
        <v>2120.95</v>
      </c>
      <c r="BC49" s="89"/>
      <c r="BD49" s="89"/>
      <c r="BE49" s="90"/>
      <c r="BF49" s="88">
        <f t="shared" si="17"/>
        <v>1033.04</v>
      </c>
      <c r="BG49" s="89"/>
      <c r="BH49" s="89"/>
      <c r="BI49" s="90"/>
    </row>
    <row r="50" spans="3:61" ht="18.75" customHeight="1">
      <c r="C50" s="84">
        <v>2002</v>
      </c>
      <c r="D50" s="85"/>
      <c r="E50" s="86"/>
      <c r="F50" s="88">
        <v>7999.78</v>
      </c>
      <c r="G50" s="89"/>
      <c r="H50" s="89"/>
      <c r="I50" s="90"/>
      <c r="J50" s="88">
        <v>875.56</v>
      </c>
      <c r="K50" s="89"/>
      <c r="L50" s="89"/>
      <c r="M50" s="90"/>
      <c r="N50" s="88">
        <v>-326.63</v>
      </c>
      <c r="O50" s="89"/>
      <c r="P50" s="89"/>
      <c r="Q50" s="90"/>
      <c r="R50" s="88">
        <f t="shared" si="9"/>
        <v>1202.19</v>
      </c>
      <c r="S50" s="89"/>
      <c r="T50" s="89"/>
      <c r="U50" s="90"/>
      <c r="V50" s="88">
        <f t="shared" si="10"/>
        <v>8875.34</v>
      </c>
      <c r="W50" s="89"/>
      <c r="X50" s="89"/>
      <c r="Y50" s="90"/>
      <c r="Z50" s="88">
        <f t="shared" si="11"/>
        <v>7673.15</v>
      </c>
      <c r="AA50" s="89"/>
      <c r="AB50" s="89"/>
      <c r="AC50" s="90"/>
      <c r="AD50" s="88">
        <v>116.61</v>
      </c>
      <c r="AE50" s="89"/>
      <c r="AF50" s="89"/>
      <c r="AG50" s="90"/>
      <c r="AH50" s="88">
        <v>0</v>
      </c>
      <c r="AI50" s="89"/>
      <c r="AJ50" s="89"/>
      <c r="AK50" s="90"/>
      <c r="AL50" s="88">
        <f t="shared" si="12"/>
        <v>116.61</v>
      </c>
      <c r="AM50" s="89"/>
      <c r="AN50" s="89"/>
      <c r="AO50" s="90"/>
      <c r="AP50" s="88">
        <f t="shared" si="13"/>
        <v>8116.389999999999</v>
      </c>
      <c r="AQ50" s="89"/>
      <c r="AR50" s="89"/>
      <c r="AS50" s="90"/>
      <c r="AT50" s="88">
        <f t="shared" si="14"/>
        <v>7999.78</v>
      </c>
      <c r="AU50" s="89"/>
      <c r="AV50" s="89"/>
      <c r="AW50" s="90"/>
      <c r="AX50" s="88">
        <f t="shared" si="15"/>
        <v>8875.34</v>
      </c>
      <c r="AY50" s="89"/>
      <c r="AZ50" s="89"/>
      <c r="BA50" s="90"/>
      <c r="BB50" s="88">
        <f t="shared" si="16"/>
        <v>7673.15</v>
      </c>
      <c r="BC50" s="89"/>
      <c r="BD50" s="89"/>
      <c r="BE50" s="90"/>
      <c r="BF50" s="88">
        <f t="shared" si="17"/>
        <v>1202.1900000000005</v>
      </c>
      <c r="BG50" s="89"/>
      <c r="BH50" s="89"/>
      <c r="BI50" s="90"/>
    </row>
    <row r="51" spans="3:61" ht="18.75" customHeight="1">
      <c r="C51" s="84">
        <v>2102</v>
      </c>
      <c r="D51" s="85"/>
      <c r="E51" s="86"/>
      <c r="F51" s="88">
        <v>11065.6</v>
      </c>
      <c r="G51" s="89"/>
      <c r="H51" s="89"/>
      <c r="I51" s="90"/>
      <c r="J51" s="88">
        <v>1012.98</v>
      </c>
      <c r="K51" s="89"/>
      <c r="L51" s="89"/>
      <c r="M51" s="90"/>
      <c r="N51" s="88">
        <v>-255.46</v>
      </c>
      <c r="O51" s="89"/>
      <c r="P51" s="89"/>
      <c r="Q51" s="90"/>
      <c r="R51" s="88">
        <f t="shared" si="9"/>
        <v>1268.44</v>
      </c>
      <c r="S51" s="89"/>
      <c r="T51" s="89"/>
      <c r="U51" s="90"/>
      <c r="V51" s="88">
        <f t="shared" si="10"/>
        <v>12078.58</v>
      </c>
      <c r="W51" s="89"/>
      <c r="X51" s="89"/>
      <c r="Y51" s="90"/>
      <c r="Z51" s="88">
        <f t="shared" si="11"/>
        <v>10810.140000000001</v>
      </c>
      <c r="AA51" s="89"/>
      <c r="AB51" s="89"/>
      <c r="AC51" s="90"/>
      <c r="AD51" s="88">
        <v>687.05</v>
      </c>
      <c r="AE51" s="89"/>
      <c r="AF51" s="89"/>
      <c r="AG51" s="90"/>
      <c r="AH51" s="88">
        <v>0.01</v>
      </c>
      <c r="AI51" s="89"/>
      <c r="AJ51" s="89"/>
      <c r="AK51" s="90"/>
      <c r="AL51" s="88">
        <f t="shared" si="12"/>
        <v>687.04</v>
      </c>
      <c r="AM51" s="89"/>
      <c r="AN51" s="89"/>
      <c r="AO51" s="90"/>
      <c r="AP51" s="88">
        <f t="shared" si="13"/>
        <v>11752.65</v>
      </c>
      <c r="AQ51" s="89"/>
      <c r="AR51" s="89"/>
      <c r="AS51" s="90"/>
      <c r="AT51" s="88">
        <f t="shared" si="14"/>
        <v>11065.61</v>
      </c>
      <c r="AU51" s="89"/>
      <c r="AV51" s="89"/>
      <c r="AW51" s="90"/>
      <c r="AX51" s="88">
        <f t="shared" si="15"/>
        <v>12078.58</v>
      </c>
      <c r="AY51" s="89"/>
      <c r="AZ51" s="89"/>
      <c r="BA51" s="90"/>
      <c r="BB51" s="88">
        <f t="shared" si="16"/>
        <v>10810.140000000001</v>
      </c>
      <c r="BC51" s="89"/>
      <c r="BD51" s="89"/>
      <c r="BE51" s="90"/>
      <c r="BF51" s="88">
        <f t="shared" si="17"/>
        <v>1268.4399999999987</v>
      </c>
      <c r="BG51" s="89"/>
      <c r="BH51" s="89"/>
      <c r="BI51" s="90"/>
    </row>
    <row r="52" spans="3:61" ht="18.75" customHeight="1">
      <c r="C52" s="84">
        <v>2202</v>
      </c>
      <c r="D52" s="85"/>
      <c r="E52" s="86"/>
      <c r="F52" s="88">
        <v>11800.99</v>
      </c>
      <c r="G52" s="89"/>
      <c r="H52" s="89"/>
      <c r="I52" s="90"/>
      <c r="J52" s="88">
        <v>1016.96</v>
      </c>
      <c r="K52" s="89"/>
      <c r="L52" s="89"/>
      <c r="M52" s="90"/>
      <c r="N52" s="88">
        <v>-183.62</v>
      </c>
      <c r="O52" s="89"/>
      <c r="P52" s="89"/>
      <c r="Q52" s="90"/>
      <c r="R52" s="88">
        <f t="shared" si="9"/>
        <v>1200.58</v>
      </c>
      <c r="S52" s="89"/>
      <c r="T52" s="89"/>
      <c r="U52" s="90"/>
      <c r="V52" s="88">
        <f t="shared" si="10"/>
        <v>12817.95</v>
      </c>
      <c r="W52" s="89"/>
      <c r="X52" s="89"/>
      <c r="Y52" s="90"/>
      <c r="Z52" s="88">
        <f t="shared" si="11"/>
        <v>11617.369999999999</v>
      </c>
      <c r="AA52" s="89"/>
      <c r="AB52" s="89"/>
      <c r="AC52" s="90"/>
      <c r="AD52" s="88">
        <v>740.11</v>
      </c>
      <c r="AE52" s="89"/>
      <c r="AF52" s="89"/>
      <c r="AG52" s="90"/>
      <c r="AH52" s="88">
        <v>0.01</v>
      </c>
      <c r="AI52" s="89"/>
      <c r="AJ52" s="89"/>
      <c r="AK52" s="90"/>
      <c r="AL52" s="88">
        <f t="shared" si="12"/>
        <v>740.1</v>
      </c>
      <c r="AM52" s="89"/>
      <c r="AN52" s="89"/>
      <c r="AO52" s="90"/>
      <c r="AP52" s="88">
        <f t="shared" si="13"/>
        <v>12541.1</v>
      </c>
      <c r="AQ52" s="89"/>
      <c r="AR52" s="89"/>
      <c r="AS52" s="90"/>
      <c r="AT52" s="88">
        <f t="shared" si="14"/>
        <v>11801</v>
      </c>
      <c r="AU52" s="89"/>
      <c r="AV52" s="89"/>
      <c r="AW52" s="90"/>
      <c r="AX52" s="88">
        <f t="shared" si="15"/>
        <v>12817.95</v>
      </c>
      <c r="AY52" s="89"/>
      <c r="AZ52" s="89"/>
      <c r="BA52" s="90"/>
      <c r="BB52" s="88">
        <f t="shared" si="16"/>
        <v>11617.369999999999</v>
      </c>
      <c r="BC52" s="89"/>
      <c r="BD52" s="89"/>
      <c r="BE52" s="90"/>
      <c r="BF52" s="88">
        <f t="shared" si="17"/>
        <v>1200.5800000000017</v>
      </c>
      <c r="BG52" s="89"/>
      <c r="BH52" s="89"/>
      <c r="BI52" s="90"/>
    </row>
    <row r="53" spans="3:61" ht="18.75" customHeight="1">
      <c r="C53" s="84">
        <v>2302</v>
      </c>
      <c r="D53" s="85"/>
      <c r="E53" s="86"/>
      <c r="F53" s="88">
        <v>10228.16</v>
      </c>
      <c r="G53" s="89"/>
      <c r="H53" s="89"/>
      <c r="I53" s="90"/>
      <c r="J53" s="88">
        <v>865.38</v>
      </c>
      <c r="K53" s="89"/>
      <c r="L53" s="89"/>
      <c r="M53" s="90"/>
      <c r="N53" s="88">
        <v>-116.29</v>
      </c>
      <c r="O53" s="89"/>
      <c r="P53" s="89"/>
      <c r="Q53" s="90"/>
      <c r="R53" s="88">
        <f t="shared" si="9"/>
        <v>981.67</v>
      </c>
      <c r="S53" s="89"/>
      <c r="T53" s="89"/>
      <c r="U53" s="90"/>
      <c r="V53" s="88">
        <f t="shared" si="10"/>
        <v>11093.539999999999</v>
      </c>
      <c r="W53" s="89"/>
      <c r="X53" s="89"/>
      <c r="Y53" s="90"/>
      <c r="Z53" s="88">
        <f t="shared" si="11"/>
        <v>10111.869999999999</v>
      </c>
      <c r="AA53" s="89"/>
      <c r="AB53" s="89"/>
      <c r="AC53" s="90"/>
      <c r="AD53" s="88">
        <v>659.05</v>
      </c>
      <c r="AE53" s="89"/>
      <c r="AF53" s="89"/>
      <c r="AG53" s="90"/>
      <c r="AH53" s="88">
        <v>0</v>
      </c>
      <c r="AI53" s="89"/>
      <c r="AJ53" s="89"/>
      <c r="AK53" s="90"/>
      <c r="AL53" s="88">
        <f t="shared" si="12"/>
        <v>659.05</v>
      </c>
      <c r="AM53" s="89"/>
      <c r="AN53" s="89"/>
      <c r="AO53" s="90"/>
      <c r="AP53" s="88">
        <f t="shared" si="13"/>
        <v>10887.21</v>
      </c>
      <c r="AQ53" s="89"/>
      <c r="AR53" s="89"/>
      <c r="AS53" s="90"/>
      <c r="AT53" s="88">
        <f t="shared" si="14"/>
        <v>10228.16</v>
      </c>
      <c r="AU53" s="89"/>
      <c r="AV53" s="89"/>
      <c r="AW53" s="90"/>
      <c r="AX53" s="88">
        <f t="shared" si="15"/>
        <v>11093.539999999999</v>
      </c>
      <c r="AY53" s="89"/>
      <c r="AZ53" s="89"/>
      <c r="BA53" s="90"/>
      <c r="BB53" s="88">
        <f t="shared" si="16"/>
        <v>10111.869999999999</v>
      </c>
      <c r="BC53" s="89"/>
      <c r="BD53" s="89"/>
      <c r="BE53" s="90"/>
      <c r="BF53" s="88">
        <f t="shared" si="17"/>
        <v>981.6700000000001</v>
      </c>
      <c r="BG53" s="89"/>
      <c r="BH53" s="89"/>
      <c r="BI53" s="90"/>
    </row>
    <row r="54" spans="3:61" ht="18.75" customHeight="1">
      <c r="C54" s="84">
        <v>2402</v>
      </c>
      <c r="D54" s="85"/>
      <c r="E54" s="86"/>
      <c r="F54" s="88">
        <v>6304.95</v>
      </c>
      <c r="G54" s="89"/>
      <c r="H54" s="89"/>
      <c r="I54" s="90"/>
      <c r="J54" s="88">
        <v>532.67</v>
      </c>
      <c r="K54" s="89"/>
      <c r="L54" s="89"/>
      <c r="M54" s="90"/>
      <c r="N54" s="88">
        <v>-50.39</v>
      </c>
      <c r="O54" s="89"/>
      <c r="P54" s="89"/>
      <c r="Q54" s="90"/>
      <c r="R54" s="88">
        <f t="shared" si="9"/>
        <v>583.06</v>
      </c>
      <c r="S54" s="89"/>
      <c r="T54" s="89"/>
      <c r="U54" s="90"/>
      <c r="V54" s="88">
        <f t="shared" si="10"/>
        <v>6837.62</v>
      </c>
      <c r="W54" s="89"/>
      <c r="X54" s="89"/>
      <c r="Y54" s="90"/>
      <c r="Z54" s="88">
        <f t="shared" si="11"/>
        <v>6254.5599999999995</v>
      </c>
      <c r="AA54" s="89"/>
      <c r="AB54" s="89"/>
      <c r="AC54" s="90"/>
      <c r="AD54" s="88">
        <v>141.1</v>
      </c>
      <c r="AE54" s="89"/>
      <c r="AF54" s="89"/>
      <c r="AG54" s="90"/>
      <c r="AH54" s="88">
        <v>-0.04</v>
      </c>
      <c r="AI54" s="89"/>
      <c r="AJ54" s="89"/>
      <c r="AK54" s="90"/>
      <c r="AL54" s="88">
        <f t="shared" si="12"/>
        <v>141.14</v>
      </c>
      <c r="AM54" s="89"/>
      <c r="AN54" s="89"/>
      <c r="AO54" s="90"/>
      <c r="AP54" s="88">
        <f t="shared" si="13"/>
        <v>6446.05</v>
      </c>
      <c r="AQ54" s="89"/>
      <c r="AR54" s="89"/>
      <c r="AS54" s="90"/>
      <c r="AT54" s="88">
        <f t="shared" si="14"/>
        <v>6304.91</v>
      </c>
      <c r="AU54" s="89"/>
      <c r="AV54" s="89"/>
      <c r="AW54" s="90"/>
      <c r="AX54" s="88">
        <f t="shared" si="15"/>
        <v>6837.62</v>
      </c>
      <c r="AY54" s="89"/>
      <c r="AZ54" s="89"/>
      <c r="BA54" s="90"/>
      <c r="BB54" s="88">
        <f t="shared" si="16"/>
        <v>6254.5599999999995</v>
      </c>
      <c r="BC54" s="89"/>
      <c r="BD54" s="89"/>
      <c r="BE54" s="90"/>
      <c r="BF54" s="88">
        <f t="shared" si="17"/>
        <v>583.0600000000004</v>
      </c>
      <c r="BG54" s="89"/>
      <c r="BH54" s="89"/>
      <c r="BI54" s="90"/>
    </row>
    <row r="55" spans="3:61" ht="18.75" customHeight="1">
      <c r="C55" s="84">
        <v>2502</v>
      </c>
      <c r="D55" s="85"/>
      <c r="E55" s="86"/>
      <c r="F55" s="88">
        <v>6304.95</v>
      </c>
      <c r="G55" s="89"/>
      <c r="H55" s="89"/>
      <c r="I55" s="90"/>
      <c r="J55" s="88">
        <v>532.67</v>
      </c>
      <c r="K55" s="89"/>
      <c r="L55" s="89"/>
      <c r="M55" s="90"/>
      <c r="N55" s="88">
        <v>-50.39</v>
      </c>
      <c r="O55" s="89"/>
      <c r="P55" s="89"/>
      <c r="Q55" s="90"/>
      <c r="R55" s="88">
        <f t="shared" si="9"/>
        <v>583.06</v>
      </c>
      <c r="S55" s="89"/>
      <c r="T55" s="89"/>
      <c r="U55" s="90"/>
      <c r="V55" s="88">
        <f t="shared" si="10"/>
        <v>6837.62</v>
      </c>
      <c r="W55" s="89"/>
      <c r="X55" s="89"/>
      <c r="Y55" s="90"/>
      <c r="Z55" s="88">
        <f t="shared" si="11"/>
        <v>6254.5599999999995</v>
      </c>
      <c r="AA55" s="89"/>
      <c r="AB55" s="89"/>
      <c r="AC55" s="90"/>
      <c r="AD55" s="88">
        <v>141.1</v>
      </c>
      <c r="AE55" s="89"/>
      <c r="AF55" s="89"/>
      <c r="AG55" s="90"/>
      <c r="AH55" s="88">
        <v>-0.04</v>
      </c>
      <c r="AI55" s="89"/>
      <c r="AJ55" s="89"/>
      <c r="AK55" s="90"/>
      <c r="AL55" s="88">
        <f t="shared" si="12"/>
        <v>141.14</v>
      </c>
      <c r="AM55" s="89"/>
      <c r="AN55" s="89"/>
      <c r="AO55" s="90"/>
      <c r="AP55" s="88">
        <f t="shared" si="13"/>
        <v>6446.05</v>
      </c>
      <c r="AQ55" s="89"/>
      <c r="AR55" s="89"/>
      <c r="AS55" s="90"/>
      <c r="AT55" s="88">
        <f t="shared" si="14"/>
        <v>6304.91</v>
      </c>
      <c r="AU55" s="89"/>
      <c r="AV55" s="89"/>
      <c r="AW55" s="90"/>
      <c r="AX55" s="88">
        <f t="shared" si="15"/>
        <v>6837.62</v>
      </c>
      <c r="AY55" s="89"/>
      <c r="AZ55" s="89"/>
      <c r="BA55" s="90"/>
      <c r="BB55" s="88">
        <f t="shared" si="16"/>
        <v>6254.5599999999995</v>
      </c>
      <c r="BC55" s="89"/>
      <c r="BD55" s="89"/>
      <c r="BE55" s="90"/>
      <c r="BF55" s="88">
        <f t="shared" si="17"/>
        <v>583.0600000000004</v>
      </c>
      <c r="BG55" s="89"/>
      <c r="BH55" s="89"/>
      <c r="BI55" s="90"/>
    </row>
    <row r="56" ht="18.75" customHeight="1">
      <c r="C56" s="24" t="s">
        <v>116</v>
      </c>
    </row>
    <row r="57" spans="3:61" ht="18.75" customHeight="1">
      <c r="C57" s="114" t="s">
        <v>95</v>
      </c>
      <c r="D57" s="115"/>
      <c r="E57" s="116"/>
      <c r="F57" s="114" t="s">
        <v>96</v>
      </c>
      <c r="G57" s="117"/>
      <c r="H57" s="117"/>
      <c r="I57" s="118"/>
      <c r="J57" s="87" t="s">
        <v>97</v>
      </c>
      <c r="K57" s="70"/>
      <c r="L57" s="70"/>
      <c r="M57" s="70"/>
      <c r="N57" s="70"/>
      <c r="O57" s="70"/>
      <c r="P57" s="70"/>
      <c r="Q57" s="70"/>
      <c r="R57" s="70"/>
      <c r="S57" s="70"/>
      <c r="T57" s="70"/>
      <c r="U57" s="70"/>
      <c r="V57" s="70"/>
      <c r="W57" s="70"/>
      <c r="X57" s="70"/>
      <c r="Y57" s="70"/>
      <c r="Z57" s="70"/>
      <c r="AA57" s="70"/>
      <c r="AB57" s="70"/>
      <c r="AC57" s="71"/>
      <c r="AD57" s="87" t="s">
        <v>180</v>
      </c>
      <c r="AE57" s="70"/>
      <c r="AF57" s="70"/>
      <c r="AG57" s="70"/>
      <c r="AH57" s="70"/>
      <c r="AI57" s="70"/>
      <c r="AJ57" s="70"/>
      <c r="AK57" s="70"/>
      <c r="AL57" s="70"/>
      <c r="AM57" s="70"/>
      <c r="AN57" s="70"/>
      <c r="AO57" s="70"/>
      <c r="AP57" s="70"/>
      <c r="AQ57" s="70"/>
      <c r="AR57" s="70"/>
      <c r="AS57" s="70"/>
      <c r="AT57" s="70"/>
      <c r="AU57" s="70"/>
      <c r="AV57" s="70"/>
      <c r="AW57" s="71"/>
      <c r="AX57" s="87" t="s">
        <v>98</v>
      </c>
      <c r="AY57" s="70"/>
      <c r="AZ57" s="70"/>
      <c r="BA57" s="70"/>
      <c r="BB57" s="70"/>
      <c r="BC57" s="70"/>
      <c r="BD57" s="70"/>
      <c r="BE57" s="70"/>
      <c r="BF57" s="70"/>
      <c r="BG57" s="70"/>
      <c r="BH57" s="70"/>
      <c r="BI57" s="71"/>
    </row>
    <row r="58" spans="3:61" ht="18.75" customHeight="1">
      <c r="C58" s="119"/>
      <c r="D58" s="120"/>
      <c r="E58" s="121"/>
      <c r="F58" s="122"/>
      <c r="G58" s="123"/>
      <c r="H58" s="123"/>
      <c r="I58" s="124"/>
      <c r="J58" s="87" t="s">
        <v>99</v>
      </c>
      <c r="K58" s="70"/>
      <c r="L58" s="70"/>
      <c r="M58" s="70"/>
      <c r="N58" s="70"/>
      <c r="O58" s="70"/>
      <c r="P58" s="70"/>
      <c r="Q58" s="70"/>
      <c r="R58" s="70"/>
      <c r="S58" s="70"/>
      <c r="T58" s="70"/>
      <c r="U58" s="71"/>
      <c r="V58" s="87" t="s">
        <v>100</v>
      </c>
      <c r="W58" s="70"/>
      <c r="X58" s="70"/>
      <c r="Y58" s="70"/>
      <c r="Z58" s="70"/>
      <c r="AA58" s="70"/>
      <c r="AB58" s="70"/>
      <c r="AC58" s="71"/>
      <c r="AD58" s="87" t="s">
        <v>99</v>
      </c>
      <c r="AE58" s="70"/>
      <c r="AF58" s="70"/>
      <c r="AG58" s="70"/>
      <c r="AH58" s="70"/>
      <c r="AI58" s="70"/>
      <c r="AJ58" s="70"/>
      <c r="AK58" s="70"/>
      <c r="AL58" s="70"/>
      <c r="AM58" s="70"/>
      <c r="AN58" s="70"/>
      <c r="AO58" s="71"/>
      <c r="AP58" s="87" t="s">
        <v>100</v>
      </c>
      <c r="AQ58" s="70"/>
      <c r="AR58" s="70"/>
      <c r="AS58" s="70"/>
      <c r="AT58" s="70"/>
      <c r="AU58" s="70"/>
      <c r="AV58" s="70"/>
      <c r="AW58" s="71"/>
      <c r="AX58" s="87" t="s">
        <v>100</v>
      </c>
      <c r="AY58" s="70"/>
      <c r="AZ58" s="70"/>
      <c r="BA58" s="70"/>
      <c r="BB58" s="70"/>
      <c r="BC58" s="70"/>
      <c r="BD58" s="70"/>
      <c r="BE58" s="70"/>
      <c r="BF58" s="70"/>
      <c r="BG58" s="70"/>
      <c r="BH58" s="70"/>
      <c r="BI58" s="71"/>
    </row>
    <row r="59" spans="3:61" ht="18.75" customHeight="1">
      <c r="C59" s="122" t="s">
        <v>101</v>
      </c>
      <c r="D59" s="125"/>
      <c r="E59" s="126"/>
      <c r="F59" s="87" t="s">
        <v>102</v>
      </c>
      <c r="G59" s="70"/>
      <c r="H59" s="70"/>
      <c r="I59" s="71"/>
      <c r="J59" s="87" t="s">
        <v>103</v>
      </c>
      <c r="K59" s="70"/>
      <c r="L59" s="70"/>
      <c r="M59" s="71"/>
      <c r="N59" s="87" t="s">
        <v>104</v>
      </c>
      <c r="O59" s="70"/>
      <c r="P59" s="70"/>
      <c r="Q59" s="71"/>
      <c r="R59" s="87" t="s">
        <v>105</v>
      </c>
      <c r="S59" s="70"/>
      <c r="T59" s="70"/>
      <c r="U59" s="71"/>
      <c r="V59" s="87" t="s">
        <v>106</v>
      </c>
      <c r="W59" s="70"/>
      <c r="X59" s="70"/>
      <c r="Y59" s="71"/>
      <c r="Z59" s="87" t="s">
        <v>107</v>
      </c>
      <c r="AA59" s="70"/>
      <c r="AB59" s="70"/>
      <c r="AC59" s="71"/>
      <c r="AD59" s="87" t="s">
        <v>108</v>
      </c>
      <c r="AE59" s="70"/>
      <c r="AF59" s="70"/>
      <c r="AG59" s="71"/>
      <c r="AH59" s="87" t="s">
        <v>109</v>
      </c>
      <c r="AI59" s="70"/>
      <c r="AJ59" s="70"/>
      <c r="AK59" s="71"/>
      <c r="AL59" s="87" t="s">
        <v>110</v>
      </c>
      <c r="AM59" s="70"/>
      <c r="AN59" s="70"/>
      <c r="AO59" s="71"/>
      <c r="AP59" s="87" t="s">
        <v>111</v>
      </c>
      <c r="AQ59" s="70"/>
      <c r="AR59" s="70"/>
      <c r="AS59" s="71"/>
      <c r="AT59" s="87" t="s">
        <v>112</v>
      </c>
      <c r="AU59" s="70"/>
      <c r="AV59" s="70"/>
      <c r="AW59" s="71"/>
      <c r="AX59" s="87" t="s">
        <v>113</v>
      </c>
      <c r="AY59" s="70"/>
      <c r="AZ59" s="70"/>
      <c r="BA59" s="71"/>
      <c r="BB59" s="87" t="s">
        <v>114</v>
      </c>
      <c r="BC59" s="70"/>
      <c r="BD59" s="70"/>
      <c r="BE59" s="71"/>
      <c r="BF59" s="87" t="s">
        <v>115</v>
      </c>
      <c r="BG59" s="70"/>
      <c r="BH59" s="70"/>
      <c r="BI59" s="71"/>
    </row>
    <row r="60" spans="3:61" ht="18.75" customHeight="1">
      <c r="C60" s="84">
        <v>101</v>
      </c>
      <c r="D60" s="85"/>
      <c r="E60" s="86"/>
      <c r="F60" s="88">
        <v>-0.67</v>
      </c>
      <c r="G60" s="89"/>
      <c r="H60" s="89"/>
      <c r="I60" s="90"/>
      <c r="J60" s="88">
        <v>0.32</v>
      </c>
      <c r="K60" s="89"/>
      <c r="L60" s="89"/>
      <c r="M60" s="90"/>
      <c r="N60" s="88">
        <v>-0.06</v>
      </c>
      <c r="O60" s="89"/>
      <c r="P60" s="89"/>
      <c r="Q60" s="90"/>
      <c r="R60" s="88">
        <f aca="true" t="shared" si="18" ref="R60:R91">J60-N60</f>
        <v>0.38</v>
      </c>
      <c r="S60" s="89"/>
      <c r="T60" s="89"/>
      <c r="U60" s="90"/>
      <c r="V60" s="88">
        <f aca="true" t="shared" si="19" ref="V60:V91">F60+J60</f>
        <v>-0.35000000000000003</v>
      </c>
      <c r="W60" s="89"/>
      <c r="X60" s="89"/>
      <c r="Y60" s="90"/>
      <c r="Z60" s="88">
        <f aca="true" t="shared" si="20" ref="Z60:Z91">F60+N60</f>
        <v>-0.73</v>
      </c>
      <c r="AA60" s="89"/>
      <c r="AB60" s="89"/>
      <c r="AC60" s="90"/>
      <c r="AD60" s="88">
        <v>0.32</v>
      </c>
      <c r="AE60" s="89"/>
      <c r="AF60" s="89"/>
      <c r="AG60" s="90"/>
      <c r="AH60" s="88">
        <v>-0.06</v>
      </c>
      <c r="AI60" s="89"/>
      <c r="AJ60" s="89"/>
      <c r="AK60" s="90"/>
      <c r="AL60" s="88">
        <f aca="true" t="shared" si="21" ref="AL60:AL91">AD60-AH60</f>
        <v>0.38</v>
      </c>
      <c r="AM60" s="89"/>
      <c r="AN60" s="89"/>
      <c r="AO60" s="90"/>
      <c r="AP60" s="88">
        <f aca="true" t="shared" si="22" ref="AP60:AP91">F60+AD60</f>
        <v>-0.35000000000000003</v>
      </c>
      <c r="AQ60" s="89"/>
      <c r="AR60" s="89"/>
      <c r="AS60" s="90"/>
      <c r="AT60" s="88">
        <f aca="true" t="shared" si="23" ref="AT60:AT91">F60+AH60</f>
        <v>-0.73</v>
      </c>
      <c r="AU60" s="89"/>
      <c r="AV60" s="89"/>
      <c r="AW60" s="90"/>
      <c r="AX60" s="88">
        <f aca="true" t="shared" si="24" ref="AX60:AX91">F60+MAX(J60,AD60)</f>
        <v>-0.35000000000000003</v>
      </c>
      <c r="AY60" s="89"/>
      <c r="AZ60" s="89"/>
      <c r="BA60" s="90"/>
      <c r="BB60" s="88">
        <f aca="true" t="shared" si="25" ref="BB60:BB91">F60+MIN(N60,AH60)</f>
        <v>-0.73</v>
      </c>
      <c r="BC60" s="89"/>
      <c r="BD60" s="89"/>
      <c r="BE60" s="90"/>
      <c r="BF60" s="88">
        <f aca="true" t="shared" si="26" ref="BF60:BF91">AX60-BB60</f>
        <v>0.37999999999999995</v>
      </c>
      <c r="BG60" s="89"/>
      <c r="BH60" s="89"/>
      <c r="BI60" s="90"/>
    </row>
    <row r="61" spans="3:61" ht="18.75" customHeight="1">
      <c r="C61" s="84">
        <v>201</v>
      </c>
      <c r="D61" s="85"/>
      <c r="E61" s="86"/>
      <c r="F61" s="88">
        <v>-0.67</v>
      </c>
      <c r="G61" s="89"/>
      <c r="H61" s="89"/>
      <c r="I61" s="90"/>
      <c r="J61" s="88">
        <v>0.32</v>
      </c>
      <c r="K61" s="89"/>
      <c r="L61" s="89"/>
      <c r="M61" s="90"/>
      <c r="N61" s="88">
        <v>-0.06</v>
      </c>
      <c r="O61" s="89"/>
      <c r="P61" s="89"/>
      <c r="Q61" s="90"/>
      <c r="R61" s="88">
        <f t="shared" si="18"/>
        <v>0.38</v>
      </c>
      <c r="S61" s="89"/>
      <c r="T61" s="89"/>
      <c r="U61" s="90"/>
      <c r="V61" s="88">
        <f t="shared" si="19"/>
        <v>-0.35000000000000003</v>
      </c>
      <c r="W61" s="89"/>
      <c r="X61" s="89"/>
      <c r="Y61" s="90"/>
      <c r="Z61" s="88">
        <f t="shared" si="20"/>
        <v>-0.73</v>
      </c>
      <c r="AA61" s="89"/>
      <c r="AB61" s="89"/>
      <c r="AC61" s="90"/>
      <c r="AD61" s="88">
        <v>0.32</v>
      </c>
      <c r="AE61" s="89"/>
      <c r="AF61" s="89"/>
      <c r="AG61" s="90"/>
      <c r="AH61" s="88">
        <v>-0.06</v>
      </c>
      <c r="AI61" s="89"/>
      <c r="AJ61" s="89"/>
      <c r="AK61" s="90"/>
      <c r="AL61" s="88">
        <f t="shared" si="21"/>
        <v>0.38</v>
      </c>
      <c r="AM61" s="89"/>
      <c r="AN61" s="89"/>
      <c r="AO61" s="90"/>
      <c r="AP61" s="88">
        <f t="shared" si="22"/>
        <v>-0.35000000000000003</v>
      </c>
      <c r="AQ61" s="89"/>
      <c r="AR61" s="89"/>
      <c r="AS61" s="90"/>
      <c r="AT61" s="88">
        <f t="shared" si="23"/>
        <v>-0.73</v>
      </c>
      <c r="AU61" s="89"/>
      <c r="AV61" s="89"/>
      <c r="AW61" s="90"/>
      <c r="AX61" s="88">
        <f t="shared" si="24"/>
        <v>-0.35000000000000003</v>
      </c>
      <c r="AY61" s="89"/>
      <c r="AZ61" s="89"/>
      <c r="BA61" s="90"/>
      <c r="BB61" s="88">
        <f t="shared" si="25"/>
        <v>-0.73</v>
      </c>
      <c r="BC61" s="89"/>
      <c r="BD61" s="89"/>
      <c r="BE61" s="90"/>
      <c r="BF61" s="88">
        <f t="shared" si="26"/>
        <v>0.37999999999999995</v>
      </c>
      <c r="BG61" s="89"/>
      <c r="BH61" s="89"/>
      <c r="BI61" s="90"/>
    </row>
    <row r="62" spans="3:61" ht="18.75" customHeight="1">
      <c r="C62" s="84">
        <v>301</v>
      </c>
      <c r="D62" s="85"/>
      <c r="E62" s="86"/>
      <c r="F62" s="88">
        <v>7946.11</v>
      </c>
      <c r="G62" s="89"/>
      <c r="H62" s="89"/>
      <c r="I62" s="90"/>
      <c r="J62" s="88">
        <v>688.01</v>
      </c>
      <c r="K62" s="89"/>
      <c r="L62" s="89"/>
      <c r="M62" s="90"/>
      <c r="N62" s="88">
        <v>-127.92</v>
      </c>
      <c r="O62" s="89"/>
      <c r="P62" s="89"/>
      <c r="Q62" s="90"/>
      <c r="R62" s="88">
        <f t="shared" si="18"/>
        <v>815.93</v>
      </c>
      <c r="S62" s="89"/>
      <c r="T62" s="89"/>
      <c r="U62" s="90"/>
      <c r="V62" s="88">
        <f t="shared" si="19"/>
        <v>8634.119999999999</v>
      </c>
      <c r="W62" s="89"/>
      <c r="X62" s="89"/>
      <c r="Y62" s="90"/>
      <c r="Z62" s="88">
        <f t="shared" si="20"/>
        <v>7818.19</v>
      </c>
      <c r="AA62" s="89"/>
      <c r="AB62" s="89"/>
      <c r="AC62" s="90"/>
      <c r="AD62" s="88">
        <v>644.34</v>
      </c>
      <c r="AE62" s="89"/>
      <c r="AF62" s="89"/>
      <c r="AG62" s="90"/>
      <c r="AH62" s="88">
        <v>0.02</v>
      </c>
      <c r="AI62" s="89"/>
      <c r="AJ62" s="89"/>
      <c r="AK62" s="90"/>
      <c r="AL62" s="88">
        <f t="shared" si="21"/>
        <v>644.32</v>
      </c>
      <c r="AM62" s="89"/>
      <c r="AN62" s="89"/>
      <c r="AO62" s="90"/>
      <c r="AP62" s="88">
        <f t="shared" si="22"/>
        <v>8590.449999999999</v>
      </c>
      <c r="AQ62" s="89"/>
      <c r="AR62" s="89"/>
      <c r="AS62" s="90"/>
      <c r="AT62" s="88">
        <f t="shared" si="23"/>
        <v>7946.13</v>
      </c>
      <c r="AU62" s="89"/>
      <c r="AV62" s="89"/>
      <c r="AW62" s="90"/>
      <c r="AX62" s="88">
        <f t="shared" si="24"/>
        <v>8634.119999999999</v>
      </c>
      <c r="AY62" s="89"/>
      <c r="AZ62" s="89"/>
      <c r="BA62" s="90"/>
      <c r="BB62" s="88">
        <f t="shared" si="25"/>
        <v>7818.19</v>
      </c>
      <c r="BC62" s="89"/>
      <c r="BD62" s="89"/>
      <c r="BE62" s="90"/>
      <c r="BF62" s="88">
        <f t="shared" si="26"/>
        <v>815.9299999999994</v>
      </c>
      <c r="BG62" s="89"/>
      <c r="BH62" s="89"/>
      <c r="BI62" s="90"/>
    </row>
    <row r="63" spans="3:61" ht="18.75" customHeight="1">
      <c r="C63" s="84">
        <v>401</v>
      </c>
      <c r="D63" s="85"/>
      <c r="E63" s="86"/>
      <c r="F63" s="88">
        <v>12981.76</v>
      </c>
      <c r="G63" s="89"/>
      <c r="H63" s="89"/>
      <c r="I63" s="90"/>
      <c r="J63" s="88">
        <v>1258.27</v>
      </c>
      <c r="K63" s="89"/>
      <c r="L63" s="89"/>
      <c r="M63" s="90"/>
      <c r="N63" s="88">
        <v>-256.18</v>
      </c>
      <c r="O63" s="89"/>
      <c r="P63" s="89"/>
      <c r="Q63" s="90"/>
      <c r="R63" s="88">
        <f t="shared" si="18"/>
        <v>1514.45</v>
      </c>
      <c r="S63" s="89"/>
      <c r="T63" s="89"/>
      <c r="U63" s="90"/>
      <c r="V63" s="88">
        <f t="shared" si="19"/>
        <v>14240.03</v>
      </c>
      <c r="W63" s="89"/>
      <c r="X63" s="89"/>
      <c r="Y63" s="90"/>
      <c r="Z63" s="88">
        <f t="shared" si="20"/>
        <v>12725.58</v>
      </c>
      <c r="AA63" s="89"/>
      <c r="AB63" s="89"/>
      <c r="AC63" s="90"/>
      <c r="AD63" s="88">
        <v>87.92</v>
      </c>
      <c r="AE63" s="89"/>
      <c r="AF63" s="89"/>
      <c r="AG63" s="90"/>
      <c r="AH63" s="88">
        <v>0.03</v>
      </c>
      <c r="AI63" s="89"/>
      <c r="AJ63" s="89"/>
      <c r="AK63" s="90"/>
      <c r="AL63" s="88">
        <f t="shared" si="21"/>
        <v>87.89</v>
      </c>
      <c r="AM63" s="89"/>
      <c r="AN63" s="89"/>
      <c r="AO63" s="90"/>
      <c r="AP63" s="88">
        <f t="shared" si="22"/>
        <v>13069.68</v>
      </c>
      <c r="AQ63" s="89"/>
      <c r="AR63" s="89"/>
      <c r="AS63" s="90"/>
      <c r="AT63" s="88">
        <f t="shared" si="23"/>
        <v>12981.79</v>
      </c>
      <c r="AU63" s="89"/>
      <c r="AV63" s="89"/>
      <c r="AW63" s="90"/>
      <c r="AX63" s="88">
        <f t="shared" si="24"/>
        <v>14240.03</v>
      </c>
      <c r="AY63" s="89"/>
      <c r="AZ63" s="89"/>
      <c r="BA63" s="90"/>
      <c r="BB63" s="88">
        <f t="shared" si="25"/>
        <v>12725.58</v>
      </c>
      <c r="BC63" s="89"/>
      <c r="BD63" s="89"/>
      <c r="BE63" s="90"/>
      <c r="BF63" s="88">
        <f t="shared" si="26"/>
        <v>1514.4500000000007</v>
      </c>
      <c r="BG63" s="89"/>
      <c r="BH63" s="89"/>
      <c r="BI63" s="90"/>
    </row>
    <row r="64" spans="3:61" ht="18.75" customHeight="1">
      <c r="C64" s="84">
        <v>501</v>
      </c>
      <c r="D64" s="85"/>
      <c r="E64" s="86"/>
      <c r="F64" s="88">
        <v>15072.15</v>
      </c>
      <c r="G64" s="89"/>
      <c r="H64" s="89"/>
      <c r="I64" s="90"/>
      <c r="J64" s="88">
        <v>1571.49</v>
      </c>
      <c r="K64" s="89"/>
      <c r="L64" s="89"/>
      <c r="M64" s="90"/>
      <c r="N64" s="88">
        <v>-374.19</v>
      </c>
      <c r="O64" s="89"/>
      <c r="P64" s="89"/>
      <c r="Q64" s="90"/>
      <c r="R64" s="88">
        <f t="shared" si="18"/>
        <v>1945.68</v>
      </c>
      <c r="S64" s="89"/>
      <c r="T64" s="89"/>
      <c r="U64" s="90"/>
      <c r="V64" s="88">
        <f t="shared" si="19"/>
        <v>16643.64</v>
      </c>
      <c r="W64" s="89"/>
      <c r="X64" s="89"/>
      <c r="Y64" s="90"/>
      <c r="Z64" s="88">
        <f t="shared" si="20"/>
        <v>14697.96</v>
      </c>
      <c r="AA64" s="89"/>
      <c r="AB64" s="89"/>
      <c r="AC64" s="90"/>
      <c r="AD64" s="88">
        <v>128.92</v>
      </c>
      <c r="AE64" s="89"/>
      <c r="AF64" s="89"/>
      <c r="AG64" s="90"/>
      <c r="AH64" s="88">
        <v>0.05</v>
      </c>
      <c r="AI64" s="89"/>
      <c r="AJ64" s="89"/>
      <c r="AK64" s="90"/>
      <c r="AL64" s="88">
        <f t="shared" si="21"/>
        <v>128.86999999999998</v>
      </c>
      <c r="AM64" s="89"/>
      <c r="AN64" s="89"/>
      <c r="AO64" s="90"/>
      <c r="AP64" s="88">
        <f t="shared" si="22"/>
        <v>15201.07</v>
      </c>
      <c r="AQ64" s="89"/>
      <c r="AR64" s="89"/>
      <c r="AS64" s="90"/>
      <c r="AT64" s="88">
        <f t="shared" si="23"/>
        <v>15072.199999999999</v>
      </c>
      <c r="AU64" s="89"/>
      <c r="AV64" s="89"/>
      <c r="AW64" s="90"/>
      <c r="AX64" s="88">
        <f t="shared" si="24"/>
        <v>16643.64</v>
      </c>
      <c r="AY64" s="89"/>
      <c r="AZ64" s="89"/>
      <c r="BA64" s="90"/>
      <c r="BB64" s="88">
        <f t="shared" si="25"/>
        <v>14697.96</v>
      </c>
      <c r="BC64" s="89"/>
      <c r="BD64" s="89"/>
      <c r="BE64" s="90"/>
      <c r="BF64" s="88">
        <f t="shared" si="26"/>
        <v>1945.6800000000003</v>
      </c>
      <c r="BG64" s="89"/>
      <c r="BH64" s="89"/>
      <c r="BI64" s="90"/>
    </row>
    <row r="65" spans="3:61" ht="18.75" customHeight="1">
      <c r="C65" s="84">
        <v>601</v>
      </c>
      <c r="D65" s="85"/>
      <c r="E65" s="86"/>
      <c r="F65" s="88">
        <v>14174.32</v>
      </c>
      <c r="G65" s="89"/>
      <c r="H65" s="89"/>
      <c r="I65" s="90"/>
      <c r="J65" s="88">
        <v>1586.06</v>
      </c>
      <c r="K65" s="89"/>
      <c r="L65" s="89"/>
      <c r="M65" s="90"/>
      <c r="N65" s="88">
        <v>-477.52</v>
      </c>
      <c r="O65" s="89"/>
      <c r="P65" s="89"/>
      <c r="Q65" s="90"/>
      <c r="R65" s="88">
        <f t="shared" si="18"/>
        <v>2063.58</v>
      </c>
      <c r="S65" s="89"/>
      <c r="T65" s="89"/>
      <c r="U65" s="90"/>
      <c r="V65" s="88">
        <f t="shared" si="19"/>
        <v>15760.38</v>
      </c>
      <c r="W65" s="89"/>
      <c r="X65" s="89"/>
      <c r="Y65" s="90"/>
      <c r="Z65" s="88">
        <f t="shared" si="20"/>
        <v>13696.8</v>
      </c>
      <c r="AA65" s="89"/>
      <c r="AB65" s="89"/>
      <c r="AC65" s="90"/>
      <c r="AD65" s="88">
        <v>165.99</v>
      </c>
      <c r="AE65" s="89"/>
      <c r="AF65" s="89"/>
      <c r="AG65" s="90"/>
      <c r="AH65" s="88">
        <v>0.07</v>
      </c>
      <c r="AI65" s="89"/>
      <c r="AJ65" s="89"/>
      <c r="AK65" s="90"/>
      <c r="AL65" s="88">
        <f t="shared" si="21"/>
        <v>165.92000000000002</v>
      </c>
      <c r="AM65" s="89"/>
      <c r="AN65" s="89"/>
      <c r="AO65" s="90"/>
      <c r="AP65" s="88">
        <f t="shared" si="22"/>
        <v>14340.31</v>
      </c>
      <c r="AQ65" s="89"/>
      <c r="AR65" s="89"/>
      <c r="AS65" s="90"/>
      <c r="AT65" s="88">
        <f t="shared" si="23"/>
        <v>14174.39</v>
      </c>
      <c r="AU65" s="89"/>
      <c r="AV65" s="89"/>
      <c r="AW65" s="90"/>
      <c r="AX65" s="88">
        <f t="shared" si="24"/>
        <v>15760.38</v>
      </c>
      <c r="AY65" s="89"/>
      <c r="AZ65" s="89"/>
      <c r="BA65" s="90"/>
      <c r="BB65" s="88">
        <f t="shared" si="25"/>
        <v>13696.8</v>
      </c>
      <c r="BC65" s="89"/>
      <c r="BD65" s="89"/>
      <c r="BE65" s="90"/>
      <c r="BF65" s="88">
        <f t="shared" si="26"/>
        <v>2063.58</v>
      </c>
      <c r="BG65" s="89"/>
      <c r="BH65" s="89"/>
      <c r="BI65" s="90"/>
    </row>
    <row r="66" spans="3:61" ht="18.75" customHeight="1">
      <c r="C66" s="84">
        <v>701</v>
      </c>
      <c r="D66" s="85"/>
      <c r="E66" s="86"/>
      <c r="F66" s="88">
        <v>10310.64</v>
      </c>
      <c r="G66" s="89"/>
      <c r="H66" s="89"/>
      <c r="I66" s="90"/>
      <c r="J66" s="88">
        <v>1331.57</v>
      </c>
      <c r="K66" s="89"/>
      <c r="L66" s="89"/>
      <c r="M66" s="90"/>
      <c r="N66" s="88">
        <v>-556.55</v>
      </c>
      <c r="O66" s="89"/>
      <c r="P66" s="89"/>
      <c r="Q66" s="90"/>
      <c r="R66" s="88">
        <f t="shared" si="18"/>
        <v>1888.12</v>
      </c>
      <c r="S66" s="89"/>
      <c r="T66" s="89"/>
      <c r="U66" s="90"/>
      <c r="V66" s="88">
        <f t="shared" si="19"/>
        <v>11642.21</v>
      </c>
      <c r="W66" s="89"/>
      <c r="X66" s="89"/>
      <c r="Y66" s="90"/>
      <c r="Z66" s="88">
        <f t="shared" si="20"/>
        <v>9754.09</v>
      </c>
      <c r="AA66" s="89"/>
      <c r="AB66" s="89"/>
      <c r="AC66" s="90"/>
      <c r="AD66" s="88">
        <v>196.93</v>
      </c>
      <c r="AE66" s="89"/>
      <c r="AF66" s="89"/>
      <c r="AG66" s="90"/>
      <c r="AH66" s="88">
        <v>0.08</v>
      </c>
      <c r="AI66" s="89"/>
      <c r="AJ66" s="89"/>
      <c r="AK66" s="90"/>
      <c r="AL66" s="88">
        <f t="shared" si="21"/>
        <v>196.85</v>
      </c>
      <c r="AM66" s="89"/>
      <c r="AN66" s="89"/>
      <c r="AO66" s="90"/>
      <c r="AP66" s="88">
        <f t="shared" si="22"/>
        <v>10507.57</v>
      </c>
      <c r="AQ66" s="89"/>
      <c r="AR66" s="89"/>
      <c r="AS66" s="90"/>
      <c r="AT66" s="88">
        <f t="shared" si="23"/>
        <v>10310.72</v>
      </c>
      <c r="AU66" s="89"/>
      <c r="AV66" s="89"/>
      <c r="AW66" s="90"/>
      <c r="AX66" s="88">
        <f t="shared" si="24"/>
        <v>11642.21</v>
      </c>
      <c r="AY66" s="89"/>
      <c r="AZ66" s="89"/>
      <c r="BA66" s="90"/>
      <c r="BB66" s="88">
        <f t="shared" si="25"/>
        <v>9754.09</v>
      </c>
      <c r="BC66" s="89"/>
      <c r="BD66" s="89"/>
      <c r="BE66" s="90"/>
      <c r="BF66" s="88">
        <f t="shared" si="26"/>
        <v>1888.119999999999</v>
      </c>
      <c r="BG66" s="89"/>
      <c r="BH66" s="89"/>
      <c r="BI66" s="90"/>
    </row>
    <row r="67" spans="3:61" ht="18.75" customHeight="1">
      <c r="C67" s="84">
        <v>801</v>
      </c>
      <c r="D67" s="85"/>
      <c r="E67" s="86"/>
      <c r="F67" s="88">
        <v>3564.83</v>
      </c>
      <c r="G67" s="89"/>
      <c r="H67" s="89"/>
      <c r="I67" s="90"/>
      <c r="J67" s="88">
        <v>895.23</v>
      </c>
      <c r="K67" s="89"/>
      <c r="L67" s="89"/>
      <c r="M67" s="90"/>
      <c r="N67" s="88">
        <v>-605.02</v>
      </c>
      <c r="O67" s="89"/>
      <c r="P67" s="89"/>
      <c r="Q67" s="90"/>
      <c r="R67" s="88">
        <f t="shared" si="18"/>
        <v>1500.25</v>
      </c>
      <c r="S67" s="89"/>
      <c r="T67" s="89"/>
      <c r="U67" s="90"/>
      <c r="V67" s="88">
        <f t="shared" si="19"/>
        <v>4460.0599999999995</v>
      </c>
      <c r="W67" s="89"/>
      <c r="X67" s="89"/>
      <c r="Y67" s="90"/>
      <c r="Z67" s="88">
        <f t="shared" si="20"/>
        <v>2959.81</v>
      </c>
      <c r="AA67" s="89"/>
      <c r="AB67" s="89"/>
      <c r="AC67" s="90"/>
      <c r="AD67" s="88">
        <v>709.61</v>
      </c>
      <c r="AE67" s="89"/>
      <c r="AF67" s="89"/>
      <c r="AG67" s="90"/>
      <c r="AH67" s="88">
        <v>0.08</v>
      </c>
      <c r="AI67" s="89"/>
      <c r="AJ67" s="89"/>
      <c r="AK67" s="90"/>
      <c r="AL67" s="88">
        <f t="shared" si="21"/>
        <v>709.53</v>
      </c>
      <c r="AM67" s="89"/>
      <c r="AN67" s="89"/>
      <c r="AO67" s="90"/>
      <c r="AP67" s="88">
        <f t="shared" si="22"/>
        <v>4274.44</v>
      </c>
      <c r="AQ67" s="89"/>
      <c r="AR67" s="89"/>
      <c r="AS67" s="90"/>
      <c r="AT67" s="88">
        <f t="shared" si="23"/>
        <v>3564.91</v>
      </c>
      <c r="AU67" s="89"/>
      <c r="AV67" s="89"/>
      <c r="AW67" s="90"/>
      <c r="AX67" s="88">
        <f t="shared" si="24"/>
        <v>4460.0599999999995</v>
      </c>
      <c r="AY67" s="89"/>
      <c r="AZ67" s="89"/>
      <c r="BA67" s="90"/>
      <c r="BB67" s="88">
        <f t="shared" si="25"/>
        <v>2959.81</v>
      </c>
      <c r="BC67" s="89"/>
      <c r="BD67" s="89"/>
      <c r="BE67" s="90"/>
      <c r="BF67" s="88">
        <f t="shared" si="26"/>
        <v>1500.2499999999995</v>
      </c>
      <c r="BG67" s="89"/>
      <c r="BH67" s="89"/>
      <c r="BI67" s="90"/>
    </row>
    <row r="68" spans="3:61" ht="18.75" customHeight="1">
      <c r="C68" s="84">
        <v>901</v>
      </c>
      <c r="D68" s="85"/>
      <c r="E68" s="86"/>
      <c r="F68" s="88">
        <v>-5938.13</v>
      </c>
      <c r="G68" s="89"/>
      <c r="H68" s="89"/>
      <c r="I68" s="90"/>
      <c r="J68" s="88">
        <v>410.7</v>
      </c>
      <c r="K68" s="89"/>
      <c r="L68" s="89"/>
      <c r="M68" s="90"/>
      <c r="N68" s="88">
        <v>-615.7</v>
      </c>
      <c r="O68" s="89"/>
      <c r="P68" s="89"/>
      <c r="Q68" s="90"/>
      <c r="R68" s="88">
        <f t="shared" si="18"/>
        <v>1026.4</v>
      </c>
      <c r="S68" s="89"/>
      <c r="T68" s="89"/>
      <c r="U68" s="90"/>
      <c r="V68" s="88">
        <f t="shared" si="19"/>
        <v>-5527.43</v>
      </c>
      <c r="W68" s="89"/>
      <c r="X68" s="89"/>
      <c r="Y68" s="90"/>
      <c r="Z68" s="88">
        <f t="shared" si="20"/>
        <v>-6553.83</v>
      </c>
      <c r="AA68" s="89"/>
      <c r="AB68" s="89"/>
      <c r="AC68" s="90"/>
      <c r="AD68" s="88">
        <v>233.24</v>
      </c>
      <c r="AE68" s="89"/>
      <c r="AF68" s="89"/>
      <c r="AG68" s="90"/>
      <c r="AH68" s="88">
        <v>-87.49</v>
      </c>
      <c r="AI68" s="89"/>
      <c r="AJ68" s="89"/>
      <c r="AK68" s="90"/>
      <c r="AL68" s="88">
        <f t="shared" si="21"/>
        <v>320.73</v>
      </c>
      <c r="AM68" s="89"/>
      <c r="AN68" s="89"/>
      <c r="AO68" s="90"/>
      <c r="AP68" s="88">
        <f t="shared" si="22"/>
        <v>-5704.89</v>
      </c>
      <c r="AQ68" s="89"/>
      <c r="AR68" s="89"/>
      <c r="AS68" s="90"/>
      <c r="AT68" s="88">
        <f t="shared" si="23"/>
        <v>-6025.62</v>
      </c>
      <c r="AU68" s="89"/>
      <c r="AV68" s="89"/>
      <c r="AW68" s="90"/>
      <c r="AX68" s="88">
        <f t="shared" si="24"/>
        <v>-5527.43</v>
      </c>
      <c r="AY68" s="89"/>
      <c r="AZ68" s="89"/>
      <c r="BA68" s="90"/>
      <c r="BB68" s="88">
        <f t="shared" si="25"/>
        <v>-6553.83</v>
      </c>
      <c r="BC68" s="89"/>
      <c r="BD68" s="89"/>
      <c r="BE68" s="90"/>
      <c r="BF68" s="88">
        <f t="shared" si="26"/>
        <v>1026.3999999999996</v>
      </c>
      <c r="BG68" s="89"/>
      <c r="BH68" s="89"/>
      <c r="BI68" s="90"/>
    </row>
    <row r="69" spans="3:61" ht="18.75" customHeight="1">
      <c r="C69" s="84">
        <v>1001</v>
      </c>
      <c r="D69" s="85"/>
      <c r="E69" s="86"/>
      <c r="F69" s="88">
        <v>-17936.8</v>
      </c>
      <c r="G69" s="89"/>
      <c r="H69" s="89"/>
      <c r="I69" s="90"/>
      <c r="J69" s="88">
        <v>232.88</v>
      </c>
      <c r="K69" s="89"/>
      <c r="L69" s="89"/>
      <c r="M69" s="90"/>
      <c r="N69" s="88">
        <v>-635.73</v>
      </c>
      <c r="O69" s="89"/>
      <c r="P69" s="89"/>
      <c r="Q69" s="90"/>
      <c r="R69" s="88">
        <f t="shared" si="18"/>
        <v>868.61</v>
      </c>
      <c r="S69" s="89"/>
      <c r="T69" s="89"/>
      <c r="U69" s="90"/>
      <c r="V69" s="88">
        <f t="shared" si="19"/>
        <v>-17703.92</v>
      </c>
      <c r="W69" s="89"/>
      <c r="X69" s="89"/>
      <c r="Y69" s="90"/>
      <c r="Z69" s="88">
        <f t="shared" si="20"/>
        <v>-18572.53</v>
      </c>
      <c r="AA69" s="89"/>
      <c r="AB69" s="89"/>
      <c r="AC69" s="90"/>
      <c r="AD69" s="88">
        <v>231.77</v>
      </c>
      <c r="AE69" s="89"/>
      <c r="AF69" s="89"/>
      <c r="AG69" s="90"/>
      <c r="AH69" s="88">
        <v>-632.41</v>
      </c>
      <c r="AI69" s="89"/>
      <c r="AJ69" s="89"/>
      <c r="AK69" s="90"/>
      <c r="AL69" s="88">
        <f t="shared" si="21"/>
        <v>864.18</v>
      </c>
      <c r="AM69" s="89"/>
      <c r="AN69" s="89"/>
      <c r="AO69" s="90"/>
      <c r="AP69" s="88">
        <f t="shared" si="22"/>
        <v>-17705.03</v>
      </c>
      <c r="AQ69" s="89"/>
      <c r="AR69" s="89"/>
      <c r="AS69" s="90"/>
      <c r="AT69" s="88">
        <f t="shared" si="23"/>
        <v>-18569.21</v>
      </c>
      <c r="AU69" s="89"/>
      <c r="AV69" s="89"/>
      <c r="AW69" s="90"/>
      <c r="AX69" s="88">
        <f t="shared" si="24"/>
        <v>-17703.92</v>
      </c>
      <c r="AY69" s="89"/>
      <c r="AZ69" s="89"/>
      <c r="BA69" s="90"/>
      <c r="BB69" s="88">
        <f t="shared" si="25"/>
        <v>-18572.53</v>
      </c>
      <c r="BC69" s="89"/>
      <c r="BD69" s="89"/>
      <c r="BE69" s="90"/>
      <c r="BF69" s="88">
        <f t="shared" si="26"/>
        <v>868.6100000000006</v>
      </c>
      <c r="BG69" s="89"/>
      <c r="BH69" s="89"/>
      <c r="BI69" s="90"/>
    </row>
    <row r="70" spans="3:61" ht="18.75" customHeight="1">
      <c r="C70" s="84">
        <v>1101</v>
      </c>
      <c r="D70" s="85"/>
      <c r="E70" s="86"/>
      <c r="F70" s="88">
        <v>-8579.21</v>
      </c>
      <c r="G70" s="89"/>
      <c r="H70" s="89"/>
      <c r="I70" s="90"/>
      <c r="J70" s="88">
        <v>402.54</v>
      </c>
      <c r="K70" s="89"/>
      <c r="L70" s="89"/>
      <c r="M70" s="90"/>
      <c r="N70" s="88">
        <v>-630.1</v>
      </c>
      <c r="O70" s="89"/>
      <c r="P70" s="89"/>
      <c r="Q70" s="90"/>
      <c r="R70" s="88">
        <f t="shared" si="18"/>
        <v>1032.64</v>
      </c>
      <c r="S70" s="89"/>
      <c r="T70" s="89"/>
      <c r="U70" s="90"/>
      <c r="V70" s="88">
        <f t="shared" si="19"/>
        <v>-8176.669999999999</v>
      </c>
      <c r="W70" s="89"/>
      <c r="X70" s="89"/>
      <c r="Y70" s="90"/>
      <c r="Z70" s="88">
        <f t="shared" si="20"/>
        <v>-9209.31</v>
      </c>
      <c r="AA70" s="89"/>
      <c r="AB70" s="89"/>
      <c r="AC70" s="90"/>
      <c r="AD70" s="88">
        <v>86.62</v>
      </c>
      <c r="AE70" s="89"/>
      <c r="AF70" s="89"/>
      <c r="AG70" s="90"/>
      <c r="AH70" s="88">
        <v>-103.2</v>
      </c>
      <c r="AI70" s="89"/>
      <c r="AJ70" s="89"/>
      <c r="AK70" s="90"/>
      <c r="AL70" s="88">
        <f t="shared" si="21"/>
        <v>189.82</v>
      </c>
      <c r="AM70" s="89"/>
      <c r="AN70" s="89"/>
      <c r="AO70" s="90"/>
      <c r="AP70" s="88">
        <f t="shared" si="22"/>
        <v>-8492.589999999998</v>
      </c>
      <c r="AQ70" s="89"/>
      <c r="AR70" s="89"/>
      <c r="AS70" s="90"/>
      <c r="AT70" s="88">
        <f t="shared" si="23"/>
        <v>-8682.41</v>
      </c>
      <c r="AU70" s="89"/>
      <c r="AV70" s="89"/>
      <c r="AW70" s="90"/>
      <c r="AX70" s="88">
        <f t="shared" si="24"/>
        <v>-8176.669999999999</v>
      </c>
      <c r="AY70" s="89"/>
      <c r="AZ70" s="89"/>
      <c r="BA70" s="90"/>
      <c r="BB70" s="88">
        <f t="shared" si="25"/>
        <v>-9209.31</v>
      </c>
      <c r="BC70" s="89"/>
      <c r="BD70" s="89"/>
      <c r="BE70" s="90"/>
      <c r="BF70" s="88">
        <f t="shared" si="26"/>
        <v>1032.6400000000003</v>
      </c>
      <c r="BG70" s="89"/>
      <c r="BH70" s="89"/>
      <c r="BI70" s="90"/>
    </row>
    <row r="71" spans="3:61" ht="18.75" customHeight="1">
      <c r="C71" s="84">
        <v>1201</v>
      </c>
      <c r="D71" s="85"/>
      <c r="E71" s="86"/>
      <c r="F71" s="88">
        <v>-1754.31</v>
      </c>
      <c r="G71" s="89"/>
      <c r="H71" s="89"/>
      <c r="I71" s="90"/>
      <c r="J71" s="88">
        <v>811.83</v>
      </c>
      <c r="K71" s="89"/>
      <c r="L71" s="89"/>
      <c r="M71" s="90"/>
      <c r="N71" s="88">
        <v>-571.77</v>
      </c>
      <c r="O71" s="89"/>
      <c r="P71" s="89"/>
      <c r="Q71" s="90"/>
      <c r="R71" s="88">
        <f t="shared" si="18"/>
        <v>1383.6</v>
      </c>
      <c r="S71" s="89"/>
      <c r="T71" s="89"/>
      <c r="U71" s="90"/>
      <c r="V71" s="88">
        <f t="shared" si="19"/>
        <v>-942.4799999999999</v>
      </c>
      <c r="W71" s="89"/>
      <c r="X71" s="89"/>
      <c r="Y71" s="90"/>
      <c r="Z71" s="88">
        <f t="shared" si="20"/>
        <v>-2326.08</v>
      </c>
      <c r="AA71" s="89"/>
      <c r="AB71" s="89"/>
      <c r="AC71" s="90"/>
      <c r="AD71" s="88">
        <v>-0.01</v>
      </c>
      <c r="AE71" s="89"/>
      <c r="AF71" s="89"/>
      <c r="AG71" s="90"/>
      <c r="AH71" s="88">
        <v>-63.84</v>
      </c>
      <c r="AI71" s="89"/>
      <c r="AJ71" s="89"/>
      <c r="AK71" s="90"/>
      <c r="AL71" s="88">
        <f t="shared" si="21"/>
        <v>63.830000000000005</v>
      </c>
      <c r="AM71" s="89"/>
      <c r="AN71" s="89"/>
      <c r="AO71" s="90"/>
      <c r="AP71" s="88">
        <f t="shared" si="22"/>
        <v>-1754.32</v>
      </c>
      <c r="AQ71" s="89"/>
      <c r="AR71" s="89"/>
      <c r="AS71" s="90"/>
      <c r="AT71" s="88">
        <f t="shared" si="23"/>
        <v>-1818.1499999999999</v>
      </c>
      <c r="AU71" s="89"/>
      <c r="AV71" s="89"/>
      <c r="AW71" s="90"/>
      <c r="AX71" s="88">
        <f t="shared" si="24"/>
        <v>-942.4799999999999</v>
      </c>
      <c r="AY71" s="89"/>
      <c r="AZ71" s="89"/>
      <c r="BA71" s="90"/>
      <c r="BB71" s="88">
        <f t="shared" si="25"/>
        <v>-2326.08</v>
      </c>
      <c r="BC71" s="89"/>
      <c r="BD71" s="89"/>
      <c r="BE71" s="90"/>
      <c r="BF71" s="88">
        <f t="shared" si="26"/>
        <v>1383.6</v>
      </c>
      <c r="BG71" s="89"/>
      <c r="BH71" s="89"/>
      <c r="BI71" s="90"/>
    </row>
    <row r="72" spans="3:61" ht="18.75" customHeight="1">
      <c r="C72" s="84">
        <v>1301</v>
      </c>
      <c r="D72" s="85"/>
      <c r="E72" s="86"/>
      <c r="F72" s="88">
        <v>2405.13</v>
      </c>
      <c r="G72" s="89"/>
      <c r="H72" s="89"/>
      <c r="I72" s="90"/>
      <c r="J72" s="88">
        <v>1112.73</v>
      </c>
      <c r="K72" s="89"/>
      <c r="L72" s="89"/>
      <c r="M72" s="90"/>
      <c r="N72" s="88">
        <v>-474.68</v>
      </c>
      <c r="O72" s="89"/>
      <c r="P72" s="89"/>
      <c r="Q72" s="90"/>
      <c r="R72" s="88">
        <f t="shared" si="18"/>
        <v>1587.41</v>
      </c>
      <c r="S72" s="89"/>
      <c r="T72" s="89"/>
      <c r="U72" s="90"/>
      <c r="V72" s="88">
        <f t="shared" si="19"/>
        <v>3517.86</v>
      </c>
      <c r="W72" s="89"/>
      <c r="X72" s="89"/>
      <c r="Y72" s="90"/>
      <c r="Z72" s="88">
        <f t="shared" si="20"/>
        <v>1930.45</v>
      </c>
      <c r="AA72" s="89"/>
      <c r="AB72" s="89"/>
      <c r="AC72" s="90"/>
      <c r="AD72" s="88">
        <v>-0.08</v>
      </c>
      <c r="AE72" s="89"/>
      <c r="AF72" s="89"/>
      <c r="AG72" s="90"/>
      <c r="AH72" s="88">
        <v>-210.48</v>
      </c>
      <c r="AI72" s="89"/>
      <c r="AJ72" s="89"/>
      <c r="AK72" s="90"/>
      <c r="AL72" s="88">
        <f t="shared" si="21"/>
        <v>210.39999999999998</v>
      </c>
      <c r="AM72" s="89"/>
      <c r="AN72" s="89"/>
      <c r="AO72" s="90"/>
      <c r="AP72" s="88">
        <f t="shared" si="22"/>
        <v>2405.05</v>
      </c>
      <c r="AQ72" s="89"/>
      <c r="AR72" s="89"/>
      <c r="AS72" s="90"/>
      <c r="AT72" s="88">
        <f t="shared" si="23"/>
        <v>2194.65</v>
      </c>
      <c r="AU72" s="89"/>
      <c r="AV72" s="89"/>
      <c r="AW72" s="90"/>
      <c r="AX72" s="88">
        <f t="shared" si="24"/>
        <v>3517.86</v>
      </c>
      <c r="AY72" s="89"/>
      <c r="AZ72" s="89"/>
      <c r="BA72" s="90"/>
      <c r="BB72" s="88">
        <f t="shared" si="25"/>
        <v>1930.45</v>
      </c>
      <c r="BC72" s="89"/>
      <c r="BD72" s="89"/>
      <c r="BE72" s="90"/>
      <c r="BF72" s="88">
        <f t="shared" si="26"/>
        <v>1587.41</v>
      </c>
      <c r="BG72" s="89"/>
      <c r="BH72" s="89"/>
      <c r="BI72" s="90"/>
    </row>
    <row r="73" spans="3:61" ht="18.75" customHeight="1">
      <c r="C73" s="84">
        <v>1401</v>
      </c>
      <c r="D73" s="85"/>
      <c r="E73" s="86"/>
      <c r="F73" s="88">
        <v>3802.84</v>
      </c>
      <c r="G73" s="89"/>
      <c r="H73" s="89"/>
      <c r="I73" s="90"/>
      <c r="J73" s="88">
        <v>1225.15</v>
      </c>
      <c r="K73" s="89"/>
      <c r="L73" s="89"/>
      <c r="M73" s="90"/>
      <c r="N73" s="88">
        <v>-351.02</v>
      </c>
      <c r="O73" s="89"/>
      <c r="P73" s="89"/>
      <c r="Q73" s="90"/>
      <c r="R73" s="88">
        <f t="shared" si="18"/>
        <v>1576.17</v>
      </c>
      <c r="S73" s="89"/>
      <c r="T73" s="89"/>
      <c r="U73" s="90"/>
      <c r="V73" s="88">
        <f t="shared" si="19"/>
        <v>5027.99</v>
      </c>
      <c r="W73" s="89"/>
      <c r="X73" s="89"/>
      <c r="Y73" s="90"/>
      <c r="Z73" s="88">
        <f t="shared" si="20"/>
        <v>3451.82</v>
      </c>
      <c r="AA73" s="89"/>
      <c r="AB73" s="89"/>
      <c r="AC73" s="90"/>
      <c r="AD73" s="88">
        <v>-0.15</v>
      </c>
      <c r="AE73" s="89"/>
      <c r="AF73" s="89"/>
      <c r="AG73" s="90"/>
      <c r="AH73" s="88">
        <v>-350.95</v>
      </c>
      <c r="AI73" s="89"/>
      <c r="AJ73" s="89"/>
      <c r="AK73" s="90"/>
      <c r="AL73" s="88">
        <f t="shared" si="21"/>
        <v>350.8</v>
      </c>
      <c r="AM73" s="89"/>
      <c r="AN73" s="89"/>
      <c r="AO73" s="90"/>
      <c r="AP73" s="88">
        <f t="shared" si="22"/>
        <v>3802.69</v>
      </c>
      <c r="AQ73" s="89"/>
      <c r="AR73" s="89"/>
      <c r="AS73" s="90"/>
      <c r="AT73" s="88">
        <f t="shared" si="23"/>
        <v>3451.8900000000003</v>
      </c>
      <c r="AU73" s="89"/>
      <c r="AV73" s="89"/>
      <c r="AW73" s="90"/>
      <c r="AX73" s="88">
        <f t="shared" si="24"/>
        <v>5027.99</v>
      </c>
      <c r="AY73" s="89"/>
      <c r="AZ73" s="89"/>
      <c r="BA73" s="90"/>
      <c r="BB73" s="88">
        <f t="shared" si="25"/>
        <v>3451.82</v>
      </c>
      <c r="BC73" s="89"/>
      <c r="BD73" s="89"/>
      <c r="BE73" s="90"/>
      <c r="BF73" s="88">
        <f t="shared" si="26"/>
        <v>1576.1699999999996</v>
      </c>
      <c r="BG73" s="89"/>
      <c r="BH73" s="89"/>
      <c r="BI73" s="90"/>
    </row>
    <row r="74" spans="3:61" ht="18.75" customHeight="1">
      <c r="C74" s="84">
        <v>1501</v>
      </c>
      <c r="D74" s="85"/>
      <c r="E74" s="86"/>
      <c r="F74" s="88">
        <v>2403.44</v>
      </c>
      <c r="G74" s="89"/>
      <c r="H74" s="89"/>
      <c r="I74" s="90"/>
      <c r="J74" s="88">
        <v>1112.58</v>
      </c>
      <c r="K74" s="89"/>
      <c r="L74" s="89"/>
      <c r="M74" s="90"/>
      <c r="N74" s="88">
        <v>-474.71</v>
      </c>
      <c r="O74" s="89"/>
      <c r="P74" s="89"/>
      <c r="Q74" s="90"/>
      <c r="R74" s="88">
        <f t="shared" si="18"/>
        <v>1587.29</v>
      </c>
      <c r="S74" s="89"/>
      <c r="T74" s="89"/>
      <c r="U74" s="90"/>
      <c r="V74" s="88">
        <f t="shared" si="19"/>
        <v>3516.02</v>
      </c>
      <c r="W74" s="89"/>
      <c r="X74" s="89"/>
      <c r="Y74" s="90"/>
      <c r="Z74" s="88">
        <f t="shared" si="20"/>
        <v>1928.73</v>
      </c>
      <c r="AA74" s="89"/>
      <c r="AB74" s="89"/>
      <c r="AC74" s="90"/>
      <c r="AD74" s="88">
        <v>-0.08</v>
      </c>
      <c r="AE74" s="89"/>
      <c r="AF74" s="89"/>
      <c r="AG74" s="90"/>
      <c r="AH74" s="88">
        <v>-210.38</v>
      </c>
      <c r="AI74" s="89"/>
      <c r="AJ74" s="89"/>
      <c r="AK74" s="90"/>
      <c r="AL74" s="88">
        <f t="shared" si="21"/>
        <v>210.29999999999998</v>
      </c>
      <c r="AM74" s="89"/>
      <c r="AN74" s="89"/>
      <c r="AO74" s="90"/>
      <c r="AP74" s="88">
        <f t="shared" si="22"/>
        <v>2403.36</v>
      </c>
      <c r="AQ74" s="89"/>
      <c r="AR74" s="89"/>
      <c r="AS74" s="90"/>
      <c r="AT74" s="88">
        <f t="shared" si="23"/>
        <v>2193.06</v>
      </c>
      <c r="AU74" s="89"/>
      <c r="AV74" s="89"/>
      <c r="AW74" s="90"/>
      <c r="AX74" s="88">
        <f t="shared" si="24"/>
        <v>3516.02</v>
      </c>
      <c r="AY74" s="89"/>
      <c r="AZ74" s="89"/>
      <c r="BA74" s="90"/>
      <c r="BB74" s="88">
        <f t="shared" si="25"/>
        <v>1928.73</v>
      </c>
      <c r="BC74" s="89"/>
      <c r="BD74" s="89"/>
      <c r="BE74" s="90"/>
      <c r="BF74" s="88">
        <f t="shared" si="26"/>
        <v>1587.29</v>
      </c>
      <c r="BG74" s="89"/>
      <c r="BH74" s="89"/>
      <c r="BI74" s="90"/>
    </row>
    <row r="75" spans="3:61" ht="18.75" customHeight="1">
      <c r="C75" s="84">
        <v>1601</v>
      </c>
      <c r="D75" s="85"/>
      <c r="E75" s="86"/>
      <c r="F75" s="88">
        <v>-1757.72</v>
      </c>
      <c r="G75" s="89"/>
      <c r="H75" s="89"/>
      <c r="I75" s="90"/>
      <c r="J75" s="88">
        <v>811.6</v>
      </c>
      <c r="K75" s="89"/>
      <c r="L75" s="89"/>
      <c r="M75" s="90"/>
      <c r="N75" s="88">
        <v>-571.73</v>
      </c>
      <c r="O75" s="89"/>
      <c r="P75" s="89"/>
      <c r="Q75" s="90"/>
      <c r="R75" s="88">
        <f t="shared" si="18"/>
        <v>1383.33</v>
      </c>
      <c r="S75" s="89"/>
      <c r="T75" s="89"/>
      <c r="U75" s="90"/>
      <c r="V75" s="88">
        <f t="shared" si="19"/>
        <v>-946.12</v>
      </c>
      <c r="W75" s="89"/>
      <c r="X75" s="89"/>
      <c r="Y75" s="90"/>
      <c r="Z75" s="88">
        <f t="shared" si="20"/>
        <v>-2329.45</v>
      </c>
      <c r="AA75" s="89"/>
      <c r="AB75" s="89"/>
      <c r="AC75" s="90"/>
      <c r="AD75" s="88">
        <v>590.45</v>
      </c>
      <c r="AE75" s="89"/>
      <c r="AF75" s="89"/>
      <c r="AG75" s="90"/>
      <c r="AH75" s="88">
        <v>-566.65</v>
      </c>
      <c r="AI75" s="89"/>
      <c r="AJ75" s="89"/>
      <c r="AK75" s="90"/>
      <c r="AL75" s="88">
        <f t="shared" si="21"/>
        <v>1157.1</v>
      </c>
      <c r="AM75" s="89"/>
      <c r="AN75" s="89"/>
      <c r="AO75" s="90"/>
      <c r="AP75" s="88">
        <f t="shared" si="22"/>
        <v>-1167.27</v>
      </c>
      <c r="AQ75" s="89"/>
      <c r="AR75" s="89"/>
      <c r="AS75" s="90"/>
      <c r="AT75" s="88">
        <f t="shared" si="23"/>
        <v>-2324.37</v>
      </c>
      <c r="AU75" s="89"/>
      <c r="AV75" s="89"/>
      <c r="AW75" s="90"/>
      <c r="AX75" s="88">
        <f t="shared" si="24"/>
        <v>-946.12</v>
      </c>
      <c r="AY75" s="89"/>
      <c r="AZ75" s="89"/>
      <c r="BA75" s="90"/>
      <c r="BB75" s="88">
        <f t="shared" si="25"/>
        <v>-2329.45</v>
      </c>
      <c r="BC75" s="89"/>
      <c r="BD75" s="89"/>
      <c r="BE75" s="90"/>
      <c r="BF75" s="88">
        <f t="shared" si="26"/>
        <v>1383.33</v>
      </c>
      <c r="BG75" s="89"/>
      <c r="BH75" s="89"/>
      <c r="BI75" s="90"/>
    </row>
    <row r="76" spans="3:61" ht="18.75" customHeight="1">
      <c r="C76" s="84">
        <v>1701</v>
      </c>
      <c r="D76" s="85"/>
      <c r="E76" s="86"/>
      <c r="F76" s="88">
        <v>-8584.5</v>
      </c>
      <c r="G76" s="89"/>
      <c r="H76" s="89"/>
      <c r="I76" s="90"/>
      <c r="J76" s="88">
        <v>402.38</v>
      </c>
      <c r="K76" s="89"/>
      <c r="L76" s="89"/>
      <c r="M76" s="90"/>
      <c r="N76" s="88">
        <v>-629.97</v>
      </c>
      <c r="O76" s="89"/>
      <c r="P76" s="89"/>
      <c r="Q76" s="90"/>
      <c r="R76" s="88">
        <f t="shared" si="18"/>
        <v>1032.35</v>
      </c>
      <c r="S76" s="89"/>
      <c r="T76" s="89"/>
      <c r="U76" s="90"/>
      <c r="V76" s="88">
        <f t="shared" si="19"/>
        <v>-8182.12</v>
      </c>
      <c r="W76" s="89"/>
      <c r="X76" s="89"/>
      <c r="Y76" s="90"/>
      <c r="Z76" s="88">
        <f t="shared" si="20"/>
        <v>-9214.47</v>
      </c>
      <c r="AA76" s="89"/>
      <c r="AB76" s="89"/>
      <c r="AC76" s="90"/>
      <c r="AD76" s="88">
        <v>174.68</v>
      </c>
      <c r="AE76" s="89"/>
      <c r="AF76" s="89"/>
      <c r="AG76" s="90"/>
      <c r="AH76" s="88">
        <v>-627.59</v>
      </c>
      <c r="AI76" s="89"/>
      <c r="AJ76" s="89"/>
      <c r="AK76" s="90"/>
      <c r="AL76" s="88">
        <f t="shared" si="21"/>
        <v>802.27</v>
      </c>
      <c r="AM76" s="89"/>
      <c r="AN76" s="89"/>
      <c r="AO76" s="90"/>
      <c r="AP76" s="88">
        <f t="shared" si="22"/>
        <v>-8409.82</v>
      </c>
      <c r="AQ76" s="89"/>
      <c r="AR76" s="89"/>
      <c r="AS76" s="90"/>
      <c r="AT76" s="88">
        <f t="shared" si="23"/>
        <v>-9212.09</v>
      </c>
      <c r="AU76" s="89"/>
      <c r="AV76" s="89"/>
      <c r="AW76" s="90"/>
      <c r="AX76" s="88">
        <f t="shared" si="24"/>
        <v>-8182.12</v>
      </c>
      <c r="AY76" s="89"/>
      <c r="AZ76" s="89"/>
      <c r="BA76" s="90"/>
      <c r="BB76" s="88">
        <f t="shared" si="25"/>
        <v>-9214.47</v>
      </c>
      <c r="BC76" s="89"/>
      <c r="BD76" s="89"/>
      <c r="BE76" s="90"/>
      <c r="BF76" s="88">
        <f t="shared" si="26"/>
        <v>1032.3499999999995</v>
      </c>
      <c r="BG76" s="89"/>
      <c r="BH76" s="89"/>
      <c r="BI76" s="90"/>
    </row>
    <row r="77" spans="3:61" ht="18.75" customHeight="1">
      <c r="C77" s="84">
        <v>1801</v>
      </c>
      <c r="D77" s="85"/>
      <c r="E77" s="86"/>
      <c r="F77" s="88">
        <v>-17938.36</v>
      </c>
      <c r="G77" s="89"/>
      <c r="H77" s="89"/>
      <c r="I77" s="90"/>
      <c r="J77" s="88">
        <v>232.87</v>
      </c>
      <c r="K77" s="89"/>
      <c r="L77" s="89"/>
      <c r="M77" s="90"/>
      <c r="N77" s="88">
        <v>-635.75</v>
      </c>
      <c r="O77" s="89"/>
      <c r="P77" s="89"/>
      <c r="Q77" s="90"/>
      <c r="R77" s="88">
        <f t="shared" si="18"/>
        <v>868.62</v>
      </c>
      <c r="S77" s="89"/>
      <c r="T77" s="89"/>
      <c r="U77" s="90"/>
      <c r="V77" s="88">
        <f t="shared" si="19"/>
        <v>-17705.49</v>
      </c>
      <c r="W77" s="89"/>
      <c r="X77" s="89"/>
      <c r="Y77" s="90"/>
      <c r="Z77" s="88">
        <f t="shared" si="20"/>
        <v>-18574.11</v>
      </c>
      <c r="AA77" s="89"/>
      <c r="AB77" s="89"/>
      <c r="AC77" s="90"/>
      <c r="AD77" s="88">
        <v>0.13</v>
      </c>
      <c r="AE77" s="89"/>
      <c r="AF77" s="89"/>
      <c r="AG77" s="90"/>
      <c r="AH77" s="88">
        <v>-632.43</v>
      </c>
      <c r="AI77" s="89"/>
      <c r="AJ77" s="89"/>
      <c r="AK77" s="90"/>
      <c r="AL77" s="88">
        <f t="shared" si="21"/>
        <v>632.56</v>
      </c>
      <c r="AM77" s="89"/>
      <c r="AN77" s="89"/>
      <c r="AO77" s="90"/>
      <c r="AP77" s="88">
        <f t="shared" si="22"/>
        <v>-17938.23</v>
      </c>
      <c r="AQ77" s="89"/>
      <c r="AR77" s="89"/>
      <c r="AS77" s="90"/>
      <c r="AT77" s="88">
        <f t="shared" si="23"/>
        <v>-18570.79</v>
      </c>
      <c r="AU77" s="89"/>
      <c r="AV77" s="89"/>
      <c r="AW77" s="90"/>
      <c r="AX77" s="88">
        <f t="shared" si="24"/>
        <v>-17705.49</v>
      </c>
      <c r="AY77" s="89"/>
      <c r="AZ77" s="89"/>
      <c r="BA77" s="90"/>
      <c r="BB77" s="88">
        <f t="shared" si="25"/>
        <v>-18574.11</v>
      </c>
      <c r="BC77" s="89"/>
      <c r="BD77" s="89"/>
      <c r="BE77" s="90"/>
      <c r="BF77" s="88">
        <f t="shared" si="26"/>
        <v>868.619999999999</v>
      </c>
      <c r="BG77" s="89"/>
      <c r="BH77" s="89"/>
      <c r="BI77" s="90"/>
    </row>
    <row r="78" spans="3:61" ht="18.75" customHeight="1">
      <c r="C78" s="84">
        <v>1901</v>
      </c>
      <c r="D78" s="85"/>
      <c r="E78" s="86"/>
      <c r="F78" s="88">
        <v>-5935.76</v>
      </c>
      <c r="G78" s="89"/>
      <c r="H78" s="89"/>
      <c r="I78" s="90"/>
      <c r="J78" s="88">
        <v>410.86</v>
      </c>
      <c r="K78" s="89"/>
      <c r="L78" s="89"/>
      <c r="M78" s="90"/>
      <c r="N78" s="88">
        <v>-615.84</v>
      </c>
      <c r="O78" s="89"/>
      <c r="P78" s="89"/>
      <c r="Q78" s="90"/>
      <c r="R78" s="88">
        <f t="shared" si="18"/>
        <v>1026.7</v>
      </c>
      <c r="S78" s="89"/>
      <c r="T78" s="89"/>
      <c r="U78" s="90"/>
      <c r="V78" s="88">
        <f t="shared" si="19"/>
        <v>-5524.900000000001</v>
      </c>
      <c r="W78" s="89"/>
      <c r="X78" s="89"/>
      <c r="Y78" s="90"/>
      <c r="Z78" s="88">
        <f t="shared" si="20"/>
        <v>-6551.6</v>
      </c>
      <c r="AA78" s="89"/>
      <c r="AB78" s="89"/>
      <c r="AC78" s="90"/>
      <c r="AD78" s="88">
        <v>233.26</v>
      </c>
      <c r="AE78" s="89"/>
      <c r="AF78" s="89"/>
      <c r="AG78" s="90"/>
      <c r="AH78" s="88">
        <v>-87.24</v>
      </c>
      <c r="AI78" s="89"/>
      <c r="AJ78" s="89"/>
      <c r="AK78" s="90"/>
      <c r="AL78" s="88">
        <f t="shared" si="21"/>
        <v>320.5</v>
      </c>
      <c r="AM78" s="89"/>
      <c r="AN78" s="89"/>
      <c r="AO78" s="90"/>
      <c r="AP78" s="88">
        <f t="shared" si="22"/>
        <v>-5702.5</v>
      </c>
      <c r="AQ78" s="89"/>
      <c r="AR78" s="89"/>
      <c r="AS78" s="90"/>
      <c r="AT78" s="88">
        <f t="shared" si="23"/>
        <v>-6023</v>
      </c>
      <c r="AU78" s="89"/>
      <c r="AV78" s="89"/>
      <c r="AW78" s="90"/>
      <c r="AX78" s="88">
        <f t="shared" si="24"/>
        <v>-5524.900000000001</v>
      </c>
      <c r="AY78" s="89"/>
      <c r="AZ78" s="89"/>
      <c r="BA78" s="90"/>
      <c r="BB78" s="88">
        <f t="shared" si="25"/>
        <v>-6551.6</v>
      </c>
      <c r="BC78" s="89"/>
      <c r="BD78" s="89"/>
      <c r="BE78" s="90"/>
      <c r="BF78" s="88">
        <f t="shared" si="26"/>
        <v>1026.6999999999998</v>
      </c>
      <c r="BG78" s="89"/>
      <c r="BH78" s="89"/>
      <c r="BI78" s="90"/>
    </row>
    <row r="79" spans="3:61" ht="18.75" customHeight="1">
      <c r="C79" s="84">
        <v>2001</v>
      </c>
      <c r="D79" s="85"/>
      <c r="E79" s="86"/>
      <c r="F79" s="88">
        <v>3566.61</v>
      </c>
      <c r="G79" s="89"/>
      <c r="H79" s="89"/>
      <c r="I79" s="90"/>
      <c r="J79" s="88">
        <v>895.41</v>
      </c>
      <c r="K79" s="89"/>
      <c r="L79" s="89"/>
      <c r="M79" s="90"/>
      <c r="N79" s="88">
        <v>-605.06</v>
      </c>
      <c r="O79" s="89"/>
      <c r="P79" s="89"/>
      <c r="Q79" s="90"/>
      <c r="R79" s="88">
        <f t="shared" si="18"/>
        <v>1500.4699999999998</v>
      </c>
      <c r="S79" s="89"/>
      <c r="T79" s="89"/>
      <c r="U79" s="90"/>
      <c r="V79" s="88">
        <f t="shared" si="19"/>
        <v>4462.02</v>
      </c>
      <c r="W79" s="89"/>
      <c r="X79" s="89"/>
      <c r="Y79" s="90"/>
      <c r="Z79" s="88">
        <f t="shared" si="20"/>
        <v>2961.55</v>
      </c>
      <c r="AA79" s="89"/>
      <c r="AB79" s="89"/>
      <c r="AC79" s="90"/>
      <c r="AD79" s="88">
        <v>709.93</v>
      </c>
      <c r="AE79" s="89"/>
      <c r="AF79" s="89"/>
      <c r="AG79" s="90"/>
      <c r="AH79" s="88">
        <v>0.08</v>
      </c>
      <c r="AI79" s="89"/>
      <c r="AJ79" s="89"/>
      <c r="AK79" s="90"/>
      <c r="AL79" s="88">
        <f t="shared" si="21"/>
        <v>709.8499999999999</v>
      </c>
      <c r="AM79" s="89"/>
      <c r="AN79" s="89"/>
      <c r="AO79" s="90"/>
      <c r="AP79" s="88">
        <f t="shared" si="22"/>
        <v>4276.54</v>
      </c>
      <c r="AQ79" s="89"/>
      <c r="AR79" s="89"/>
      <c r="AS79" s="90"/>
      <c r="AT79" s="88">
        <f t="shared" si="23"/>
        <v>3566.69</v>
      </c>
      <c r="AU79" s="89"/>
      <c r="AV79" s="89"/>
      <c r="AW79" s="90"/>
      <c r="AX79" s="88">
        <f t="shared" si="24"/>
        <v>4462.02</v>
      </c>
      <c r="AY79" s="89"/>
      <c r="AZ79" s="89"/>
      <c r="BA79" s="90"/>
      <c r="BB79" s="88">
        <f t="shared" si="25"/>
        <v>2961.55</v>
      </c>
      <c r="BC79" s="89"/>
      <c r="BD79" s="89"/>
      <c r="BE79" s="90"/>
      <c r="BF79" s="88">
        <f t="shared" si="26"/>
        <v>1500.4700000000003</v>
      </c>
      <c r="BG79" s="89"/>
      <c r="BH79" s="89"/>
      <c r="BI79" s="90"/>
    </row>
    <row r="80" spans="3:61" ht="18.75" customHeight="1">
      <c r="C80" s="84">
        <v>2101</v>
      </c>
      <c r="D80" s="85"/>
      <c r="E80" s="86"/>
      <c r="F80" s="88">
        <v>10312.15</v>
      </c>
      <c r="G80" s="89"/>
      <c r="H80" s="89"/>
      <c r="I80" s="90"/>
      <c r="J80" s="88">
        <v>1331.72</v>
      </c>
      <c r="K80" s="89"/>
      <c r="L80" s="89"/>
      <c r="M80" s="90"/>
      <c r="N80" s="88">
        <v>-556.54</v>
      </c>
      <c r="O80" s="89"/>
      <c r="P80" s="89"/>
      <c r="Q80" s="90"/>
      <c r="R80" s="88">
        <f t="shared" si="18"/>
        <v>1888.26</v>
      </c>
      <c r="S80" s="89"/>
      <c r="T80" s="89"/>
      <c r="U80" s="90"/>
      <c r="V80" s="88">
        <f t="shared" si="19"/>
        <v>11643.869999999999</v>
      </c>
      <c r="W80" s="89"/>
      <c r="X80" s="89"/>
      <c r="Y80" s="90"/>
      <c r="Z80" s="88">
        <f t="shared" si="20"/>
        <v>9755.61</v>
      </c>
      <c r="AA80" s="89"/>
      <c r="AB80" s="89"/>
      <c r="AC80" s="90"/>
      <c r="AD80" s="88">
        <v>1098.81</v>
      </c>
      <c r="AE80" s="89"/>
      <c r="AF80" s="89"/>
      <c r="AG80" s="90"/>
      <c r="AH80" s="88">
        <v>0.08</v>
      </c>
      <c r="AI80" s="89"/>
      <c r="AJ80" s="89"/>
      <c r="AK80" s="90"/>
      <c r="AL80" s="88">
        <f t="shared" si="21"/>
        <v>1098.73</v>
      </c>
      <c r="AM80" s="89"/>
      <c r="AN80" s="89"/>
      <c r="AO80" s="90"/>
      <c r="AP80" s="88">
        <f t="shared" si="22"/>
        <v>11410.96</v>
      </c>
      <c r="AQ80" s="89"/>
      <c r="AR80" s="89"/>
      <c r="AS80" s="90"/>
      <c r="AT80" s="88">
        <f t="shared" si="23"/>
        <v>10312.23</v>
      </c>
      <c r="AU80" s="89"/>
      <c r="AV80" s="89"/>
      <c r="AW80" s="90"/>
      <c r="AX80" s="88">
        <f t="shared" si="24"/>
        <v>11643.869999999999</v>
      </c>
      <c r="AY80" s="89"/>
      <c r="AZ80" s="89"/>
      <c r="BA80" s="90"/>
      <c r="BB80" s="88">
        <f t="shared" si="25"/>
        <v>9755.61</v>
      </c>
      <c r="BC80" s="89"/>
      <c r="BD80" s="89"/>
      <c r="BE80" s="90"/>
      <c r="BF80" s="88">
        <f t="shared" si="26"/>
        <v>1888.2599999999984</v>
      </c>
      <c r="BG80" s="89"/>
      <c r="BH80" s="89"/>
      <c r="BI80" s="90"/>
    </row>
    <row r="81" spans="3:61" ht="18.75" customHeight="1">
      <c r="C81" s="84">
        <v>2201</v>
      </c>
      <c r="D81" s="85"/>
      <c r="E81" s="86"/>
      <c r="F81" s="88">
        <v>14175.63</v>
      </c>
      <c r="G81" s="89"/>
      <c r="H81" s="89"/>
      <c r="I81" s="90"/>
      <c r="J81" s="88">
        <v>1586.09</v>
      </c>
      <c r="K81" s="89"/>
      <c r="L81" s="89"/>
      <c r="M81" s="90"/>
      <c r="N81" s="88">
        <v>-477.48</v>
      </c>
      <c r="O81" s="89"/>
      <c r="P81" s="89"/>
      <c r="Q81" s="90"/>
      <c r="R81" s="88">
        <f t="shared" si="18"/>
        <v>2063.5699999999997</v>
      </c>
      <c r="S81" s="89"/>
      <c r="T81" s="89"/>
      <c r="U81" s="90"/>
      <c r="V81" s="88">
        <f t="shared" si="19"/>
        <v>15761.72</v>
      </c>
      <c r="W81" s="89"/>
      <c r="X81" s="89"/>
      <c r="Y81" s="90"/>
      <c r="Z81" s="88">
        <f t="shared" si="20"/>
        <v>13698.15</v>
      </c>
      <c r="AA81" s="89"/>
      <c r="AB81" s="89"/>
      <c r="AC81" s="90"/>
      <c r="AD81" s="88">
        <v>165.98</v>
      </c>
      <c r="AE81" s="89"/>
      <c r="AF81" s="89"/>
      <c r="AG81" s="90"/>
      <c r="AH81" s="88">
        <v>0.07</v>
      </c>
      <c r="AI81" s="89"/>
      <c r="AJ81" s="89"/>
      <c r="AK81" s="90"/>
      <c r="AL81" s="88">
        <f t="shared" si="21"/>
        <v>165.91</v>
      </c>
      <c r="AM81" s="89"/>
      <c r="AN81" s="89"/>
      <c r="AO81" s="90"/>
      <c r="AP81" s="88">
        <f t="shared" si="22"/>
        <v>14341.609999999999</v>
      </c>
      <c r="AQ81" s="89"/>
      <c r="AR81" s="89"/>
      <c r="AS81" s="90"/>
      <c r="AT81" s="88">
        <f t="shared" si="23"/>
        <v>14175.699999999999</v>
      </c>
      <c r="AU81" s="89"/>
      <c r="AV81" s="89"/>
      <c r="AW81" s="90"/>
      <c r="AX81" s="88">
        <f t="shared" si="24"/>
        <v>15761.72</v>
      </c>
      <c r="AY81" s="89"/>
      <c r="AZ81" s="89"/>
      <c r="BA81" s="90"/>
      <c r="BB81" s="88">
        <f t="shared" si="25"/>
        <v>13698.15</v>
      </c>
      <c r="BC81" s="89"/>
      <c r="BD81" s="89"/>
      <c r="BE81" s="90"/>
      <c r="BF81" s="88">
        <f t="shared" si="26"/>
        <v>2063.5699999999997</v>
      </c>
      <c r="BG81" s="89"/>
      <c r="BH81" s="89"/>
      <c r="BI81" s="90"/>
    </row>
    <row r="82" spans="3:61" ht="18.75" customHeight="1">
      <c r="C82" s="84">
        <v>2301</v>
      </c>
      <c r="D82" s="85"/>
      <c r="E82" s="86"/>
      <c r="F82" s="88">
        <v>15073.39</v>
      </c>
      <c r="G82" s="89"/>
      <c r="H82" s="89"/>
      <c r="I82" s="90"/>
      <c r="J82" s="88">
        <v>1571.44</v>
      </c>
      <c r="K82" s="89"/>
      <c r="L82" s="89"/>
      <c r="M82" s="90"/>
      <c r="N82" s="88">
        <v>-374.14</v>
      </c>
      <c r="O82" s="89"/>
      <c r="P82" s="89"/>
      <c r="Q82" s="90"/>
      <c r="R82" s="88">
        <f t="shared" si="18"/>
        <v>1945.58</v>
      </c>
      <c r="S82" s="89"/>
      <c r="T82" s="89"/>
      <c r="U82" s="90"/>
      <c r="V82" s="88">
        <f t="shared" si="19"/>
        <v>16644.829999999998</v>
      </c>
      <c r="W82" s="89"/>
      <c r="X82" s="89"/>
      <c r="Y82" s="90"/>
      <c r="Z82" s="88">
        <f t="shared" si="20"/>
        <v>14699.25</v>
      </c>
      <c r="AA82" s="89"/>
      <c r="AB82" s="89"/>
      <c r="AC82" s="90"/>
      <c r="AD82" s="88">
        <v>128.91</v>
      </c>
      <c r="AE82" s="89"/>
      <c r="AF82" s="89"/>
      <c r="AG82" s="90"/>
      <c r="AH82" s="88">
        <v>0.05</v>
      </c>
      <c r="AI82" s="89"/>
      <c r="AJ82" s="89"/>
      <c r="AK82" s="90"/>
      <c r="AL82" s="88">
        <f t="shared" si="21"/>
        <v>128.85999999999999</v>
      </c>
      <c r="AM82" s="89"/>
      <c r="AN82" s="89"/>
      <c r="AO82" s="90"/>
      <c r="AP82" s="88">
        <f t="shared" si="22"/>
        <v>15202.3</v>
      </c>
      <c r="AQ82" s="89"/>
      <c r="AR82" s="89"/>
      <c r="AS82" s="90"/>
      <c r="AT82" s="88">
        <f t="shared" si="23"/>
        <v>15073.439999999999</v>
      </c>
      <c r="AU82" s="89"/>
      <c r="AV82" s="89"/>
      <c r="AW82" s="90"/>
      <c r="AX82" s="88">
        <f t="shared" si="24"/>
        <v>16644.829999999998</v>
      </c>
      <c r="AY82" s="89"/>
      <c r="AZ82" s="89"/>
      <c r="BA82" s="90"/>
      <c r="BB82" s="88">
        <f t="shared" si="25"/>
        <v>14699.25</v>
      </c>
      <c r="BC82" s="89"/>
      <c r="BD82" s="89"/>
      <c r="BE82" s="90"/>
      <c r="BF82" s="88">
        <f t="shared" si="26"/>
        <v>1945.579999999998</v>
      </c>
      <c r="BG82" s="89"/>
      <c r="BH82" s="89"/>
      <c r="BI82" s="90"/>
    </row>
    <row r="83" spans="3:61" ht="18.75" customHeight="1">
      <c r="C83" s="84">
        <v>2401</v>
      </c>
      <c r="D83" s="85"/>
      <c r="E83" s="86"/>
      <c r="F83" s="88">
        <v>12983</v>
      </c>
      <c r="G83" s="89"/>
      <c r="H83" s="89"/>
      <c r="I83" s="90"/>
      <c r="J83" s="88">
        <v>1258.16</v>
      </c>
      <c r="K83" s="89"/>
      <c r="L83" s="89"/>
      <c r="M83" s="90"/>
      <c r="N83" s="88">
        <v>-256.1</v>
      </c>
      <c r="O83" s="89"/>
      <c r="P83" s="89"/>
      <c r="Q83" s="90"/>
      <c r="R83" s="88">
        <f t="shared" si="18"/>
        <v>1514.2600000000002</v>
      </c>
      <c r="S83" s="89"/>
      <c r="T83" s="89"/>
      <c r="U83" s="90"/>
      <c r="V83" s="88">
        <f t="shared" si="19"/>
        <v>14241.16</v>
      </c>
      <c r="W83" s="89"/>
      <c r="X83" s="89"/>
      <c r="Y83" s="90"/>
      <c r="Z83" s="88">
        <f t="shared" si="20"/>
        <v>12726.9</v>
      </c>
      <c r="AA83" s="89"/>
      <c r="AB83" s="89"/>
      <c r="AC83" s="90"/>
      <c r="AD83" s="88">
        <v>87.9</v>
      </c>
      <c r="AE83" s="89"/>
      <c r="AF83" s="89"/>
      <c r="AG83" s="90"/>
      <c r="AH83" s="88">
        <v>0.03</v>
      </c>
      <c r="AI83" s="89"/>
      <c r="AJ83" s="89"/>
      <c r="AK83" s="90"/>
      <c r="AL83" s="88">
        <f t="shared" si="21"/>
        <v>87.87</v>
      </c>
      <c r="AM83" s="89"/>
      <c r="AN83" s="89"/>
      <c r="AO83" s="90"/>
      <c r="AP83" s="88">
        <f t="shared" si="22"/>
        <v>13070.9</v>
      </c>
      <c r="AQ83" s="89"/>
      <c r="AR83" s="89"/>
      <c r="AS83" s="90"/>
      <c r="AT83" s="88">
        <f t="shared" si="23"/>
        <v>12983.03</v>
      </c>
      <c r="AU83" s="89"/>
      <c r="AV83" s="89"/>
      <c r="AW83" s="90"/>
      <c r="AX83" s="88">
        <f t="shared" si="24"/>
        <v>14241.16</v>
      </c>
      <c r="AY83" s="89"/>
      <c r="AZ83" s="89"/>
      <c r="BA83" s="90"/>
      <c r="BB83" s="88">
        <f t="shared" si="25"/>
        <v>12726.9</v>
      </c>
      <c r="BC83" s="89"/>
      <c r="BD83" s="89"/>
      <c r="BE83" s="90"/>
      <c r="BF83" s="88">
        <f t="shared" si="26"/>
        <v>1514.2600000000002</v>
      </c>
      <c r="BG83" s="89"/>
      <c r="BH83" s="89"/>
      <c r="BI83" s="90"/>
    </row>
    <row r="84" spans="3:61" ht="18.75" customHeight="1">
      <c r="C84" s="84">
        <v>2501</v>
      </c>
      <c r="D84" s="85"/>
      <c r="E84" s="86"/>
      <c r="F84" s="88">
        <v>7947.49</v>
      </c>
      <c r="G84" s="89"/>
      <c r="H84" s="89"/>
      <c r="I84" s="90"/>
      <c r="J84" s="88">
        <v>687.77</v>
      </c>
      <c r="K84" s="89"/>
      <c r="L84" s="89"/>
      <c r="M84" s="90"/>
      <c r="N84" s="88">
        <v>-127.82</v>
      </c>
      <c r="O84" s="89"/>
      <c r="P84" s="89"/>
      <c r="Q84" s="90"/>
      <c r="R84" s="88">
        <f t="shared" si="18"/>
        <v>815.5899999999999</v>
      </c>
      <c r="S84" s="89"/>
      <c r="T84" s="89"/>
      <c r="U84" s="90"/>
      <c r="V84" s="88">
        <f t="shared" si="19"/>
        <v>8635.26</v>
      </c>
      <c r="W84" s="89"/>
      <c r="X84" s="89"/>
      <c r="Y84" s="90"/>
      <c r="Z84" s="88">
        <f t="shared" si="20"/>
        <v>7819.67</v>
      </c>
      <c r="AA84" s="89"/>
      <c r="AB84" s="89"/>
      <c r="AC84" s="90"/>
      <c r="AD84" s="88">
        <v>643.95</v>
      </c>
      <c r="AE84" s="89"/>
      <c r="AF84" s="89"/>
      <c r="AG84" s="90"/>
      <c r="AH84" s="88">
        <v>0.02</v>
      </c>
      <c r="AI84" s="89"/>
      <c r="AJ84" s="89"/>
      <c r="AK84" s="90"/>
      <c r="AL84" s="88">
        <f t="shared" si="21"/>
        <v>643.9300000000001</v>
      </c>
      <c r="AM84" s="89"/>
      <c r="AN84" s="89"/>
      <c r="AO84" s="90"/>
      <c r="AP84" s="88">
        <f t="shared" si="22"/>
        <v>8591.44</v>
      </c>
      <c r="AQ84" s="89"/>
      <c r="AR84" s="89"/>
      <c r="AS84" s="90"/>
      <c r="AT84" s="88">
        <f t="shared" si="23"/>
        <v>7947.51</v>
      </c>
      <c r="AU84" s="89"/>
      <c r="AV84" s="89"/>
      <c r="AW84" s="90"/>
      <c r="AX84" s="88">
        <f t="shared" si="24"/>
        <v>8635.26</v>
      </c>
      <c r="AY84" s="89"/>
      <c r="AZ84" s="89"/>
      <c r="BA84" s="90"/>
      <c r="BB84" s="88">
        <f t="shared" si="25"/>
        <v>7819.67</v>
      </c>
      <c r="BC84" s="89"/>
      <c r="BD84" s="89"/>
      <c r="BE84" s="90"/>
      <c r="BF84" s="88">
        <f t="shared" si="26"/>
        <v>815.5900000000001</v>
      </c>
      <c r="BG84" s="89"/>
      <c r="BH84" s="89"/>
      <c r="BI84" s="90"/>
    </row>
    <row r="85" spans="3:61" ht="18.75" customHeight="1">
      <c r="C85" s="84">
        <v>102</v>
      </c>
      <c r="D85" s="85"/>
      <c r="E85" s="86"/>
      <c r="F85" s="88">
        <v>1.43</v>
      </c>
      <c r="G85" s="89"/>
      <c r="H85" s="89"/>
      <c r="I85" s="90"/>
      <c r="J85" s="88">
        <v>0.13</v>
      </c>
      <c r="K85" s="89"/>
      <c r="L85" s="89"/>
      <c r="M85" s="90"/>
      <c r="N85" s="88">
        <v>-0.63</v>
      </c>
      <c r="O85" s="89"/>
      <c r="P85" s="89"/>
      <c r="Q85" s="90"/>
      <c r="R85" s="88">
        <f t="shared" si="18"/>
        <v>0.76</v>
      </c>
      <c r="S85" s="89"/>
      <c r="T85" s="89"/>
      <c r="U85" s="90"/>
      <c r="V85" s="88">
        <f t="shared" si="19"/>
        <v>1.56</v>
      </c>
      <c r="W85" s="89"/>
      <c r="X85" s="89"/>
      <c r="Y85" s="90"/>
      <c r="Z85" s="88">
        <f t="shared" si="20"/>
        <v>0.7999999999999999</v>
      </c>
      <c r="AA85" s="89"/>
      <c r="AB85" s="89"/>
      <c r="AC85" s="90"/>
      <c r="AD85" s="88">
        <v>0.12</v>
      </c>
      <c r="AE85" s="89"/>
      <c r="AF85" s="89"/>
      <c r="AG85" s="90"/>
      <c r="AH85" s="88">
        <v>-0.61</v>
      </c>
      <c r="AI85" s="89"/>
      <c r="AJ85" s="89"/>
      <c r="AK85" s="90"/>
      <c r="AL85" s="88">
        <f t="shared" si="21"/>
        <v>0.73</v>
      </c>
      <c r="AM85" s="89"/>
      <c r="AN85" s="89"/>
      <c r="AO85" s="90"/>
      <c r="AP85" s="88">
        <f t="shared" si="22"/>
        <v>1.5499999999999998</v>
      </c>
      <c r="AQ85" s="89"/>
      <c r="AR85" s="89"/>
      <c r="AS85" s="90"/>
      <c r="AT85" s="88">
        <f t="shared" si="23"/>
        <v>0.82</v>
      </c>
      <c r="AU85" s="89"/>
      <c r="AV85" s="89"/>
      <c r="AW85" s="90"/>
      <c r="AX85" s="88">
        <f t="shared" si="24"/>
        <v>1.56</v>
      </c>
      <c r="AY85" s="89"/>
      <c r="AZ85" s="89"/>
      <c r="BA85" s="90"/>
      <c r="BB85" s="88">
        <f t="shared" si="25"/>
        <v>0.7999999999999999</v>
      </c>
      <c r="BC85" s="89"/>
      <c r="BD85" s="89"/>
      <c r="BE85" s="90"/>
      <c r="BF85" s="88">
        <f t="shared" si="26"/>
        <v>0.7600000000000001</v>
      </c>
      <c r="BG85" s="89"/>
      <c r="BH85" s="89"/>
      <c r="BI85" s="90"/>
    </row>
    <row r="86" spans="3:61" ht="18.75" customHeight="1">
      <c r="C86" s="84">
        <v>202</v>
      </c>
      <c r="D86" s="85"/>
      <c r="E86" s="86"/>
      <c r="F86" s="88">
        <v>6307.77</v>
      </c>
      <c r="G86" s="89"/>
      <c r="H86" s="89"/>
      <c r="I86" s="90"/>
      <c r="J86" s="88">
        <v>2090.63</v>
      </c>
      <c r="K86" s="89"/>
      <c r="L86" s="89"/>
      <c r="M86" s="90"/>
      <c r="N86" s="88">
        <v>-174.85</v>
      </c>
      <c r="O86" s="89"/>
      <c r="P86" s="89"/>
      <c r="Q86" s="90"/>
      <c r="R86" s="88">
        <f t="shared" si="18"/>
        <v>2265.48</v>
      </c>
      <c r="S86" s="89"/>
      <c r="T86" s="89"/>
      <c r="U86" s="90"/>
      <c r="V86" s="88">
        <f t="shared" si="19"/>
        <v>8398.400000000001</v>
      </c>
      <c r="W86" s="89"/>
      <c r="X86" s="89"/>
      <c r="Y86" s="90"/>
      <c r="Z86" s="88">
        <f t="shared" si="20"/>
        <v>6132.92</v>
      </c>
      <c r="AA86" s="89"/>
      <c r="AB86" s="89"/>
      <c r="AC86" s="90"/>
      <c r="AD86" s="88">
        <v>145.63</v>
      </c>
      <c r="AE86" s="89"/>
      <c r="AF86" s="89"/>
      <c r="AG86" s="90"/>
      <c r="AH86" s="88">
        <v>-0.01</v>
      </c>
      <c r="AI86" s="89"/>
      <c r="AJ86" s="89"/>
      <c r="AK86" s="90"/>
      <c r="AL86" s="88">
        <f t="shared" si="21"/>
        <v>145.64</v>
      </c>
      <c r="AM86" s="89"/>
      <c r="AN86" s="89"/>
      <c r="AO86" s="90"/>
      <c r="AP86" s="88">
        <f t="shared" si="22"/>
        <v>6453.400000000001</v>
      </c>
      <c r="AQ86" s="89"/>
      <c r="AR86" s="89"/>
      <c r="AS86" s="90"/>
      <c r="AT86" s="88">
        <f t="shared" si="23"/>
        <v>6307.76</v>
      </c>
      <c r="AU86" s="89"/>
      <c r="AV86" s="89"/>
      <c r="AW86" s="90"/>
      <c r="AX86" s="88">
        <f t="shared" si="24"/>
        <v>8398.400000000001</v>
      </c>
      <c r="AY86" s="89"/>
      <c r="AZ86" s="89"/>
      <c r="BA86" s="90"/>
      <c r="BB86" s="88">
        <f t="shared" si="25"/>
        <v>6132.92</v>
      </c>
      <c r="BC86" s="89"/>
      <c r="BD86" s="89"/>
      <c r="BE86" s="90"/>
      <c r="BF86" s="88">
        <f t="shared" si="26"/>
        <v>2265.4800000000014</v>
      </c>
      <c r="BG86" s="89"/>
      <c r="BH86" s="89"/>
      <c r="BI86" s="90"/>
    </row>
    <row r="87" spans="3:61" ht="18.75" customHeight="1">
      <c r="C87" s="84">
        <v>302</v>
      </c>
      <c r="D87" s="85"/>
      <c r="E87" s="86"/>
      <c r="F87" s="88">
        <v>10230.64</v>
      </c>
      <c r="G87" s="89"/>
      <c r="H87" s="89"/>
      <c r="I87" s="90"/>
      <c r="J87" s="88">
        <v>3300.55</v>
      </c>
      <c r="K87" s="89"/>
      <c r="L87" s="89"/>
      <c r="M87" s="90"/>
      <c r="N87" s="88">
        <v>-349.44</v>
      </c>
      <c r="O87" s="89"/>
      <c r="P87" s="89"/>
      <c r="Q87" s="90"/>
      <c r="R87" s="88">
        <f t="shared" si="18"/>
        <v>3649.9900000000002</v>
      </c>
      <c r="S87" s="89"/>
      <c r="T87" s="89"/>
      <c r="U87" s="90"/>
      <c r="V87" s="88">
        <f t="shared" si="19"/>
        <v>13531.189999999999</v>
      </c>
      <c r="W87" s="89"/>
      <c r="X87" s="89"/>
      <c r="Y87" s="90"/>
      <c r="Z87" s="88">
        <f t="shared" si="20"/>
        <v>9881.199999999999</v>
      </c>
      <c r="AA87" s="89"/>
      <c r="AB87" s="89"/>
      <c r="AC87" s="90"/>
      <c r="AD87" s="88">
        <v>93.75</v>
      </c>
      <c r="AE87" s="89"/>
      <c r="AF87" s="89"/>
      <c r="AG87" s="90"/>
      <c r="AH87" s="88">
        <v>0</v>
      </c>
      <c r="AI87" s="89"/>
      <c r="AJ87" s="89"/>
      <c r="AK87" s="90"/>
      <c r="AL87" s="88">
        <f t="shared" si="21"/>
        <v>93.75</v>
      </c>
      <c r="AM87" s="89"/>
      <c r="AN87" s="89"/>
      <c r="AO87" s="90"/>
      <c r="AP87" s="88">
        <f t="shared" si="22"/>
        <v>10324.39</v>
      </c>
      <c r="AQ87" s="89"/>
      <c r="AR87" s="89"/>
      <c r="AS87" s="90"/>
      <c r="AT87" s="88">
        <f t="shared" si="23"/>
        <v>10230.64</v>
      </c>
      <c r="AU87" s="89"/>
      <c r="AV87" s="89"/>
      <c r="AW87" s="90"/>
      <c r="AX87" s="88">
        <f t="shared" si="24"/>
        <v>13531.189999999999</v>
      </c>
      <c r="AY87" s="89"/>
      <c r="AZ87" s="89"/>
      <c r="BA87" s="90"/>
      <c r="BB87" s="88">
        <f t="shared" si="25"/>
        <v>9881.199999999999</v>
      </c>
      <c r="BC87" s="89"/>
      <c r="BD87" s="89"/>
      <c r="BE87" s="90"/>
      <c r="BF87" s="88">
        <f t="shared" si="26"/>
        <v>3649.99</v>
      </c>
      <c r="BG87" s="89"/>
      <c r="BH87" s="89"/>
      <c r="BI87" s="90"/>
    </row>
    <row r="88" spans="3:61" ht="18.75" customHeight="1">
      <c r="C88" s="84">
        <v>402</v>
      </c>
      <c r="D88" s="85"/>
      <c r="E88" s="86"/>
      <c r="F88" s="88">
        <v>11802.85</v>
      </c>
      <c r="G88" s="89"/>
      <c r="H88" s="89"/>
      <c r="I88" s="90"/>
      <c r="J88" s="88">
        <v>3821.89</v>
      </c>
      <c r="K88" s="89"/>
      <c r="L88" s="89"/>
      <c r="M88" s="90"/>
      <c r="N88" s="88">
        <v>-534.19</v>
      </c>
      <c r="O88" s="89"/>
      <c r="P88" s="89"/>
      <c r="Q88" s="90"/>
      <c r="R88" s="88">
        <f t="shared" si="18"/>
        <v>4356.08</v>
      </c>
      <c r="S88" s="89"/>
      <c r="T88" s="89"/>
      <c r="U88" s="90"/>
      <c r="V88" s="88">
        <f t="shared" si="19"/>
        <v>15624.74</v>
      </c>
      <c r="W88" s="89"/>
      <c r="X88" s="89"/>
      <c r="Y88" s="90"/>
      <c r="Z88" s="88">
        <f t="shared" si="20"/>
        <v>11268.66</v>
      </c>
      <c r="AA88" s="89"/>
      <c r="AB88" s="89"/>
      <c r="AC88" s="90"/>
      <c r="AD88" s="88">
        <v>143.55</v>
      </c>
      <c r="AE88" s="89"/>
      <c r="AF88" s="89"/>
      <c r="AG88" s="90"/>
      <c r="AH88" s="88">
        <v>0.01</v>
      </c>
      <c r="AI88" s="89"/>
      <c r="AJ88" s="89"/>
      <c r="AK88" s="90"/>
      <c r="AL88" s="88">
        <f t="shared" si="21"/>
        <v>143.54000000000002</v>
      </c>
      <c r="AM88" s="89"/>
      <c r="AN88" s="89"/>
      <c r="AO88" s="90"/>
      <c r="AP88" s="88">
        <f t="shared" si="22"/>
        <v>11946.4</v>
      </c>
      <c r="AQ88" s="89"/>
      <c r="AR88" s="89"/>
      <c r="AS88" s="90"/>
      <c r="AT88" s="88">
        <f t="shared" si="23"/>
        <v>11802.86</v>
      </c>
      <c r="AU88" s="89"/>
      <c r="AV88" s="89"/>
      <c r="AW88" s="90"/>
      <c r="AX88" s="88">
        <f t="shared" si="24"/>
        <v>15624.74</v>
      </c>
      <c r="AY88" s="89"/>
      <c r="AZ88" s="89"/>
      <c r="BA88" s="90"/>
      <c r="BB88" s="88">
        <f t="shared" si="25"/>
        <v>11268.66</v>
      </c>
      <c r="BC88" s="89"/>
      <c r="BD88" s="89"/>
      <c r="BE88" s="90"/>
      <c r="BF88" s="88">
        <f t="shared" si="26"/>
        <v>4356.08</v>
      </c>
      <c r="BG88" s="89"/>
      <c r="BH88" s="89"/>
      <c r="BI88" s="90"/>
    </row>
    <row r="89" spans="3:61" ht="18.75" customHeight="1">
      <c r="C89" s="84">
        <v>502</v>
      </c>
      <c r="D89" s="85"/>
      <c r="E89" s="86"/>
      <c r="F89" s="88">
        <v>11066.8</v>
      </c>
      <c r="G89" s="89"/>
      <c r="H89" s="89"/>
      <c r="I89" s="90"/>
      <c r="J89" s="88">
        <v>3779.57</v>
      </c>
      <c r="K89" s="89"/>
      <c r="L89" s="89"/>
      <c r="M89" s="90"/>
      <c r="N89" s="88">
        <v>-733.5</v>
      </c>
      <c r="O89" s="89"/>
      <c r="P89" s="89"/>
      <c r="Q89" s="90"/>
      <c r="R89" s="88">
        <f t="shared" si="18"/>
        <v>4513.07</v>
      </c>
      <c r="S89" s="89"/>
      <c r="T89" s="89"/>
      <c r="U89" s="90"/>
      <c r="V89" s="88">
        <f t="shared" si="19"/>
        <v>14846.369999999999</v>
      </c>
      <c r="W89" s="89"/>
      <c r="X89" s="89"/>
      <c r="Y89" s="90"/>
      <c r="Z89" s="88">
        <f t="shared" si="20"/>
        <v>10333.3</v>
      </c>
      <c r="AA89" s="89"/>
      <c r="AB89" s="89"/>
      <c r="AC89" s="90"/>
      <c r="AD89" s="88">
        <v>197.25</v>
      </c>
      <c r="AE89" s="89"/>
      <c r="AF89" s="89"/>
      <c r="AG89" s="90"/>
      <c r="AH89" s="88">
        <v>0.01</v>
      </c>
      <c r="AI89" s="89"/>
      <c r="AJ89" s="89"/>
      <c r="AK89" s="90"/>
      <c r="AL89" s="88">
        <f t="shared" si="21"/>
        <v>197.24</v>
      </c>
      <c r="AM89" s="89"/>
      <c r="AN89" s="89"/>
      <c r="AO89" s="90"/>
      <c r="AP89" s="88">
        <f t="shared" si="22"/>
        <v>11264.05</v>
      </c>
      <c r="AQ89" s="89"/>
      <c r="AR89" s="89"/>
      <c r="AS89" s="90"/>
      <c r="AT89" s="88">
        <f t="shared" si="23"/>
        <v>11066.81</v>
      </c>
      <c r="AU89" s="89"/>
      <c r="AV89" s="89"/>
      <c r="AW89" s="90"/>
      <c r="AX89" s="88">
        <f t="shared" si="24"/>
        <v>14846.369999999999</v>
      </c>
      <c r="AY89" s="89"/>
      <c r="AZ89" s="89"/>
      <c r="BA89" s="90"/>
      <c r="BB89" s="88">
        <f t="shared" si="25"/>
        <v>10333.3</v>
      </c>
      <c r="BC89" s="89"/>
      <c r="BD89" s="89"/>
      <c r="BE89" s="90"/>
      <c r="BF89" s="88">
        <f t="shared" si="26"/>
        <v>4513.07</v>
      </c>
      <c r="BG89" s="89"/>
      <c r="BH89" s="89"/>
      <c r="BI89" s="90"/>
    </row>
    <row r="90" spans="3:61" ht="18.75" customHeight="1">
      <c r="C90" s="84">
        <v>602</v>
      </c>
      <c r="D90" s="85"/>
      <c r="E90" s="86"/>
      <c r="F90" s="88">
        <v>8000.47</v>
      </c>
      <c r="G90" s="89"/>
      <c r="H90" s="89"/>
      <c r="I90" s="90"/>
      <c r="J90" s="88">
        <v>3268.07</v>
      </c>
      <c r="K90" s="89"/>
      <c r="L90" s="89"/>
      <c r="M90" s="90"/>
      <c r="N90" s="88">
        <v>-956.93</v>
      </c>
      <c r="O90" s="89"/>
      <c r="P90" s="89"/>
      <c r="Q90" s="90"/>
      <c r="R90" s="88">
        <f t="shared" si="18"/>
        <v>4225</v>
      </c>
      <c r="S90" s="89"/>
      <c r="T90" s="89"/>
      <c r="U90" s="90"/>
      <c r="V90" s="88">
        <f t="shared" si="19"/>
        <v>11268.54</v>
      </c>
      <c r="W90" s="89"/>
      <c r="X90" s="89"/>
      <c r="Y90" s="90"/>
      <c r="Z90" s="88">
        <f t="shared" si="20"/>
        <v>7043.54</v>
      </c>
      <c r="AA90" s="89"/>
      <c r="AB90" s="89"/>
      <c r="AC90" s="90"/>
      <c r="AD90" s="88">
        <v>257.02</v>
      </c>
      <c r="AE90" s="89"/>
      <c r="AF90" s="89"/>
      <c r="AG90" s="90"/>
      <c r="AH90" s="88">
        <v>0</v>
      </c>
      <c r="AI90" s="89"/>
      <c r="AJ90" s="89"/>
      <c r="AK90" s="90"/>
      <c r="AL90" s="88">
        <f t="shared" si="21"/>
        <v>257.02</v>
      </c>
      <c r="AM90" s="89"/>
      <c r="AN90" s="89"/>
      <c r="AO90" s="90"/>
      <c r="AP90" s="88">
        <f t="shared" si="22"/>
        <v>8257.49</v>
      </c>
      <c r="AQ90" s="89"/>
      <c r="AR90" s="89"/>
      <c r="AS90" s="90"/>
      <c r="AT90" s="88">
        <f t="shared" si="23"/>
        <v>8000.47</v>
      </c>
      <c r="AU90" s="89"/>
      <c r="AV90" s="89"/>
      <c r="AW90" s="90"/>
      <c r="AX90" s="88">
        <f t="shared" si="24"/>
        <v>11268.54</v>
      </c>
      <c r="AY90" s="89"/>
      <c r="AZ90" s="89"/>
      <c r="BA90" s="90"/>
      <c r="BB90" s="88">
        <f t="shared" si="25"/>
        <v>7043.54</v>
      </c>
      <c r="BC90" s="89"/>
      <c r="BD90" s="89"/>
      <c r="BE90" s="90"/>
      <c r="BF90" s="88">
        <f t="shared" si="26"/>
        <v>4225.000000000001</v>
      </c>
      <c r="BG90" s="89"/>
      <c r="BH90" s="89"/>
      <c r="BI90" s="90"/>
    </row>
    <row r="91" spans="3:61" ht="18.75" customHeight="1">
      <c r="C91" s="84">
        <v>702</v>
      </c>
      <c r="D91" s="85"/>
      <c r="E91" s="86"/>
      <c r="F91" s="88">
        <v>2521.54</v>
      </c>
      <c r="G91" s="89"/>
      <c r="H91" s="89"/>
      <c r="I91" s="90"/>
      <c r="J91" s="88">
        <v>2381.36</v>
      </c>
      <c r="K91" s="89"/>
      <c r="L91" s="89"/>
      <c r="M91" s="90"/>
      <c r="N91" s="88">
        <v>-1210.7</v>
      </c>
      <c r="O91" s="89"/>
      <c r="P91" s="89"/>
      <c r="Q91" s="90"/>
      <c r="R91" s="88">
        <f t="shared" si="18"/>
        <v>3592.0600000000004</v>
      </c>
      <c r="S91" s="89"/>
      <c r="T91" s="89"/>
      <c r="U91" s="90"/>
      <c r="V91" s="88">
        <f t="shared" si="19"/>
        <v>4902.9</v>
      </c>
      <c r="W91" s="89"/>
      <c r="X91" s="89"/>
      <c r="Y91" s="90"/>
      <c r="Z91" s="88">
        <f t="shared" si="20"/>
        <v>1310.84</v>
      </c>
      <c r="AA91" s="89"/>
      <c r="AB91" s="89"/>
      <c r="AC91" s="90"/>
      <c r="AD91" s="88">
        <v>324.56</v>
      </c>
      <c r="AE91" s="89"/>
      <c r="AF91" s="89"/>
      <c r="AG91" s="90"/>
      <c r="AH91" s="88">
        <v>-0.02</v>
      </c>
      <c r="AI91" s="89"/>
      <c r="AJ91" s="89"/>
      <c r="AK91" s="90"/>
      <c r="AL91" s="88">
        <f t="shared" si="21"/>
        <v>324.58</v>
      </c>
      <c r="AM91" s="89"/>
      <c r="AN91" s="89"/>
      <c r="AO91" s="90"/>
      <c r="AP91" s="88">
        <f t="shared" si="22"/>
        <v>2846.1</v>
      </c>
      <c r="AQ91" s="89"/>
      <c r="AR91" s="89"/>
      <c r="AS91" s="90"/>
      <c r="AT91" s="88">
        <f t="shared" si="23"/>
        <v>2521.52</v>
      </c>
      <c r="AU91" s="89"/>
      <c r="AV91" s="89"/>
      <c r="AW91" s="90"/>
      <c r="AX91" s="88">
        <f t="shared" si="24"/>
        <v>4902.9</v>
      </c>
      <c r="AY91" s="89"/>
      <c r="AZ91" s="89"/>
      <c r="BA91" s="90"/>
      <c r="BB91" s="88">
        <f t="shared" si="25"/>
        <v>1310.84</v>
      </c>
      <c r="BC91" s="89"/>
      <c r="BD91" s="89"/>
      <c r="BE91" s="90"/>
      <c r="BF91" s="88">
        <f t="shared" si="26"/>
        <v>3592.0599999999995</v>
      </c>
      <c r="BG91" s="89"/>
      <c r="BH91" s="89"/>
      <c r="BI91" s="90"/>
    </row>
    <row r="92" spans="3:61" ht="18.75" customHeight="1">
      <c r="C92" s="84">
        <v>802</v>
      </c>
      <c r="D92" s="85"/>
      <c r="E92" s="86"/>
      <c r="F92" s="88">
        <v>-5493.69</v>
      </c>
      <c r="G92" s="89"/>
      <c r="H92" s="89"/>
      <c r="I92" s="90"/>
      <c r="J92" s="88">
        <v>1249.76</v>
      </c>
      <c r="K92" s="89"/>
      <c r="L92" s="89"/>
      <c r="M92" s="90"/>
      <c r="N92" s="88">
        <v>-1502.06</v>
      </c>
      <c r="O92" s="89"/>
      <c r="P92" s="89"/>
      <c r="Q92" s="90"/>
      <c r="R92" s="88">
        <f aca="true" t="shared" si="27" ref="R92:R109">J92-N92</f>
        <v>2751.8199999999997</v>
      </c>
      <c r="S92" s="89"/>
      <c r="T92" s="89"/>
      <c r="U92" s="90"/>
      <c r="V92" s="88">
        <f aca="true" t="shared" si="28" ref="V92:V109">F92+J92</f>
        <v>-4243.929999999999</v>
      </c>
      <c r="W92" s="89"/>
      <c r="X92" s="89"/>
      <c r="Y92" s="90"/>
      <c r="Z92" s="88">
        <f aca="true" t="shared" si="29" ref="Z92:Z109">F92+N92</f>
        <v>-6995.75</v>
      </c>
      <c r="AA92" s="89"/>
      <c r="AB92" s="89"/>
      <c r="AC92" s="90"/>
      <c r="AD92" s="88">
        <v>401.93</v>
      </c>
      <c r="AE92" s="89"/>
      <c r="AF92" s="89"/>
      <c r="AG92" s="90"/>
      <c r="AH92" s="88">
        <v>-492.14</v>
      </c>
      <c r="AI92" s="89"/>
      <c r="AJ92" s="89"/>
      <c r="AK92" s="90"/>
      <c r="AL92" s="88">
        <f aca="true" t="shared" si="30" ref="AL92:AL109">AD92-AH92</f>
        <v>894.0699999999999</v>
      </c>
      <c r="AM92" s="89"/>
      <c r="AN92" s="89"/>
      <c r="AO92" s="90"/>
      <c r="AP92" s="88">
        <f aca="true" t="shared" si="31" ref="AP92:AP109">F92+AD92</f>
        <v>-5091.759999999999</v>
      </c>
      <c r="AQ92" s="89"/>
      <c r="AR92" s="89"/>
      <c r="AS92" s="90"/>
      <c r="AT92" s="88">
        <f aca="true" t="shared" si="32" ref="AT92:AT109">F92+AH92</f>
        <v>-5985.83</v>
      </c>
      <c r="AU92" s="89"/>
      <c r="AV92" s="89"/>
      <c r="AW92" s="90"/>
      <c r="AX92" s="88">
        <f aca="true" t="shared" si="33" ref="AX92:AX109">F92+MAX(J92,AD92)</f>
        <v>-4243.929999999999</v>
      </c>
      <c r="AY92" s="89"/>
      <c r="AZ92" s="89"/>
      <c r="BA92" s="90"/>
      <c r="BB92" s="88">
        <f aca="true" t="shared" si="34" ref="BB92:BB109">F92+MIN(N92,AH92)</f>
        <v>-6995.75</v>
      </c>
      <c r="BC92" s="89"/>
      <c r="BD92" s="89"/>
      <c r="BE92" s="90"/>
      <c r="BF92" s="88">
        <f aca="true" t="shared" si="35" ref="BF92:BF109">AX92-BB92</f>
        <v>2751.8200000000006</v>
      </c>
      <c r="BG92" s="89"/>
      <c r="BH92" s="89"/>
      <c r="BI92" s="90"/>
    </row>
    <row r="93" spans="3:61" ht="18.75" customHeight="1">
      <c r="C93" s="84">
        <v>902</v>
      </c>
      <c r="D93" s="85"/>
      <c r="E93" s="86"/>
      <c r="F93" s="88">
        <v>-16302.15</v>
      </c>
      <c r="G93" s="89"/>
      <c r="H93" s="89"/>
      <c r="I93" s="90"/>
      <c r="J93" s="88">
        <v>492.77</v>
      </c>
      <c r="K93" s="89"/>
      <c r="L93" s="89"/>
      <c r="M93" s="90"/>
      <c r="N93" s="88">
        <v>-1881.33</v>
      </c>
      <c r="O93" s="89"/>
      <c r="P93" s="89"/>
      <c r="Q93" s="90"/>
      <c r="R93" s="88">
        <f t="shared" si="27"/>
        <v>2374.1</v>
      </c>
      <c r="S93" s="89"/>
      <c r="T93" s="89"/>
      <c r="U93" s="90"/>
      <c r="V93" s="88">
        <f t="shared" si="28"/>
        <v>-15809.38</v>
      </c>
      <c r="W93" s="89"/>
      <c r="X93" s="89"/>
      <c r="Y93" s="90"/>
      <c r="Z93" s="88">
        <f t="shared" si="29"/>
        <v>-18183.48</v>
      </c>
      <c r="AA93" s="89"/>
      <c r="AB93" s="89"/>
      <c r="AC93" s="90"/>
      <c r="AD93" s="88">
        <v>0.02</v>
      </c>
      <c r="AE93" s="89"/>
      <c r="AF93" s="89"/>
      <c r="AG93" s="90"/>
      <c r="AH93" s="88">
        <v>-1849.55</v>
      </c>
      <c r="AI93" s="89"/>
      <c r="AJ93" s="89"/>
      <c r="AK93" s="90"/>
      <c r="AL93" s="88">
        <f t="shared" si="30"/>
        <v>1849.57</v>
      </c>
      <c r="AM93" s="89"/>
      <c r="AN93" s="89"/>
      <c r="AO93" s="90"/>
      <c r="AP93" s="88">
        <f t="shared" si="31"/>
        <v>-16302.13</v>
      </c>
      <c r="AQ93" s="89"/>
      <c r="AR93" s="89"/>
      <c r="AS93" s="90"/>
      <c r="AT93" s="88">
        <f t="shared" si="32"/>
        <v>-18151.7</v>
      </c>
      <c r="AU93" s="89"/>
      <c r="AV93" s="89"/>
      <c r="AW93" s="90"/>
      <c r="AX93" s="88">
        <f t="shared" si="33"/>
        <v>-15809.38</v>
      </c>
      <c r="AY93" s="89"/>
      <c r="AZ93" s="89"/>
      <c r="BA93" s="90"/>
      <c r="BB93" s="88">
        <f t="shared" si="34"/>
        <v>-18183.48</v>
      </c>
      <c r="BC93" s="89"/>
      <c r="BD93" s="89"/>
      <c r="BE93" s="90"/>
      <c r="BF93" s="88">
        <f t="shared" si="35"/>
        <v>2374.1000000000004</v>
      </c>
      <c r="BG93" s="89"/>
      <c r="BH93" s="89"/>
      <c r="BI93" s="90"/>
    </row>
    <row r="94" spans="3:61" ht="18.75" customHeight="1">
      <c r="C94" s="84">
        <v>1002</v>
      </c>
      <c r="D94" s="85"/>
      <c r="E94" s="86"/>
      <c r="F94" s="88">
        <v>-7138.85</v>
      </c>
      <c r="G94" s="89"/>
      <c r="H94" s="89"/>
      <c r="I94" s="90"/>
      <c r="J94" s="88">
        <v>1214.95</v>
      </c>
      <c r="K94" s="89"/>
      <c r="L94" s="89"/>
      <c r="M94" s="90"/>
      <c r="N94" s="88">
        <v>-1479.54</v>
      </c>
      <c r="O94" s="89"/>
      <c r="P94" s="89"/>
      <c r="Q94" s="90"/>
      <c r="R94" s="88">
        <f t="shared" si="27"/>
        <v>2694.49</v>
      </c>
      <c r="S94" s="89"/>
      <c r="T94" s="89"/>
      <c r="U94" s="90"/>
      <c r="V94" s="88">
        <f t="shared" si="28"/>
        <v>-5923.900000000001</v>
      </c>
      <c r="W94" s="89"/>
      <c r="X94" s="89"/>
      <c r="Y94" s="90"/>
      <c r="Z94" s="88">
        <f t="shared" si="29"/>
        <v>-8618.39</v>
      </c>
      <c r="AA94" s="89"/>
      <c r="AB94" s="89"/>
      <c r="AC94" s="90"/>
      <c r="AD94" s="88">
        <v>234.54</v>
      </c>
      <c r="AE94" s="89"/>
      <c r="AF94" s="89"/>
      <c r="AG94" s="90"/>
      <c r="AH94" s="88">
        <v>-513.36</v>
      </c>
      <c r="AI94" s="89"/>
      <c r="AJ94" s="89"/>
      <c r="AK94" s="90"/>
      <c r="AL94" s="88">
        <f t="shared" si="30"/>
        <v>747.9</v>
      </c>
      <c r="AM94" s="89"/>
      <c r="AN94" s="89"/>
      <c r="AO94" s="90"/>
      <c r="AP94" s="88">
        <f t="shared" si="31"/>
        <v>-6904.31</v>
      </c>
      <c r="AQ94" s="89"/>
      <c r="AR94" s="89"/>
      <c r="AS94" s="90"/>
      <c r="AT94" s="88">
        <f t="shared" si="32"/>
        <v>-7652.21</v>
      </c>
      <c r="AU94" s="89"/>
      <c r="AV94" s="89"/>
      <c r="AW94" s="90"/>
      <c r="AX94" s="88">
        <f t="shared" si="33"/>
        <v>-5923.900000000001</v>
      </c>
      <c r="AY94" s="89"/>
      <c r="AZ94" s="89"/>
      <c r="BA94" s="90"/>
      <c r="BB94" s="88">
        <f t="shared" si="34"/>
        <v>-8618.39</v>
      </c>
      <c r="BC94" s="89"/>
      <c r="BD94" s="89"/>
      <c r="BE94" s="90"/>
      <c r="BF94" s="88">
        <f t="shared" si="35"/>
        <v>2694.489999999999</v>
      </c>
      <c r="BG94" s="89"/>
      <c r="BH94" s="89"/>
      <c r="BI94" s="90"/>
    </row>
    <row r="95" spans="3:61" ht="18.75" customHeight="1">
      <c r="C95" s="84">
        <v>1102</v>
      </c>
      <c r="D95" s="85"/>
      <c r="E95" s="86"/>
      <c r="F95" s="88">
        <v>-732.2</v>
      </c>
      <c r="G95" s="89"/>
      <c r="H95" s="89"/>
      <c r="I95" s="90"/>
      <c r="J95" s="88">
        <v>2198.16</v>
      </c>
      <c r="K95" s="89"/>
      <c r="L95" s="89"/>
      <c r="M95" s="90"/>
      <c r="N95" s="88">
        <v>-1133.39</v>
      </c>
      <c r="O95" s="89"/>
      <c r="P95" s="89"/>
      <c r="Q95" s="90"/>
      <c r="R95" s="88">
        <f t="shared" si="27"/>
        <v>3331.55</v>
      </c>
      <c r="S95" s="89"/>
      <c r="T95" s="89"/>
      <c r="U95" s="90"/>
      <c r="V95" s="88">
        <f t="shared" si="28"/>
        <v>1465.9599999999998</v>
      </c>
      <c r="W95" s="89"/>
      <c r="X95" s="89"/>
      <c r="Y95" s="90"/>
      <c r="Z95" s="88">
        <f t="shared" si="29"/>
        <v>-1865.5900000000001</v>
      </c>
      <c r="AA95" s="89"/>
      <c r="AB95" s="89"/>
      <c r="AC95" s="90"/>
      <c r="AD95" s="88">
        <v>0</v>
      </c>
      <c r="AE95" s="89"/>
      <c r="AF95" s="89"/>
      <c r="AG95" s="90"/>
      <c r="AH95" s="88">
        <v>-21</v>
      </c>
      <c r="AI95" s="89"/>
      <c r="AJ95" s="89"/>
      <c r="AK95" s="90"/>
      <c r="AL95" s="88">
        <f t="shared" si="30"/>
        <v>21</v>
      </c>
      <c r="AM95" s="89"/>
      <c r="AN95" s="89"/>
      <c r="AO95" s="90"/>
      <c r="AP95" s="88">
        <f t="shared" si="31"/>
        <v>-732.2</v>
      </c>
      <c r="AQ95" s="89"/>
      <c r="AR95" s="89"/>
      <c r="AS95" s="90"/>
      <c r="AT95" s="88">
        <f t="shared" si="32"/>
        <v>-753.2</v>
      </c>
      <c r="AU95" s="89"/>
      <c r="AV95" s="89"/>
      <c r="AW95" s="90"/>
      <c r="AX95" s="88">
        <f t="shared" si="33"/>
        <v>1465.9599999999998</v>
      </c>
      <c r="AY95" s="89"/>
      <c r="AZ95" s="89"/>
      <c r="BA95" s="90"/>
      <c r="BB95" s="88">
        <f t="shared" si="34"/>
        <v>-1865.5900000000001</v>
      </c>
      <c r="BC95" s="89"/>
      <c r="BD95" s="89"/>
      <c r="BE95" s="90"/>
      <c r="BF95" s="88">
        <f t="shared" si="35"/>
        <v>3331.55</v>
      </c>
      <c r="BG95" s="89"/>
      <c r="BH95" s="89"/>
      <c r="BI95" s="90"/>
    </row>
    <row r="96" spans="3:61" ht="18.75" customHeight="1">
      <c r="C96" s="84">
        <v>1202</v>
      </c>
      <c r="D96" s="85"/>
      <c r="E96" s="86"/>
      <c r="F96" s="88">
        <v>3048.33</v>
      </c>
      <c r="G96" s="89"/>
      <c r="H96" s="89"/>
      <c r="I96" s="90"/>
      <c r="J96" s="88">
        <v>2881.71</v>
      </c>
      <c r="K96" s="89"/>
      <c r="L96" s="89"/>
      <c r="M96" s="90"/>
      <c r="N96" s="88">
        <v>-825.7</v>
      </c>
      <c r="O96" s="89"/>
      <c r="P96" s="89"/>
      <c r="Q96" s="90"/>
      <c r="R96" s="88">
        <f t="shared" si="27"/>
        <v>3707.41</v>
      </c>
      <c r="S96" s="89"/>
      <c r="T96" s="89"/>
      <c r="U96" s="90"/>
      <c r="V96" s="88">
        <f t="shared" si="28"/>
        <v>5930.04</v>
      </c>
      <c r="W96" s="89"/>
      <c r="X96" s="89"/>
      <c r="Y96" s="90"/>
      <c r="Z96" s="88">
        <f t="shared" si="29"/>
        <v>2222.63</v>
      </c>
      <c r="AA96" s="89"/>
      <c r="AB96" s="89"/>
      <c r="AC96" s="90"/>
      <c r="AD96" s="88">
        <v>-0.01</v>
      </c>
      <c r="AE96" s="89"/>
      <c r="AF96" s="89"/>
      <c r="AG96" s="90"/>
      <c r="AH96" s="88">
        <v>-279.61</v>
      </c>
      <c r="AI96" s="89"/>
      <c r="AJ96" s="89"/>
      <c r="AK96" s="90"/>
      <c r="AL96" s="88">
        <f t="shared" si="30"/>
        <v>279.6</v>
      </c>
      <c r="AM96" s="89"/>
      <c r="AN96" s="89"/>
      <c r="AO96" s="90"/>
      <c r="AP96" s="88">
        <f t="shared" si="31"/>
        <v>3048.3199999999997</v>
      </c>
      <c r="AQ96" s="89"/>
      <c r="AR96" s="89"/>
      <c r="AS96" s="90"/>
      <c r="AT96" s="88">
        <f t="shared" si="32"/>
        <v>2768.72</v>
      </c>
      <c r="AU96" s="89"/>
      <c r="AV96" s="89"/>
      <c r="AW96" s="90"/>
      <c r="AX96" s="88">
        <f t="shared" si="33"/>
        <v>5930.04</v>
      </c>
      <c r="AY96" s="89"/>
      <c r="AZ96" s="89"/>
      <c r="BA96" s="90"/>
      <c r="BB96" s="88">
        <f t="shared" si="34"/>
        <v>2222.63</v>
      </c>
      <c r="BC96" s="89"/>
      <c r="BD96" s="89"/>
      <c r="BE96" s="90"/>
      <c r="BF96" s="88">
        <f t="shared" si="35"/>
        <v>3707.41</v>
      </c>
      <c r="BG96" s="89"/>
      <c r="BH96" s="89"/>
      <c r="BI96" s="90"/>
    </row>
    <row r="97" spans="3:61" ht="18.75" customHeight="1">
      <c r="C97" s="84">
        <v>1302</v>
      </c>
      <c r="D97" s="85"/>
      <c r="E97" s="86"/>
      <c r="F97" s="88">
        <v>4297.33</v>
      </c>
      <c r="G97" s="89"/>
      <c r="H97" s="89"/>
      <c r="I97" s="90"/>
      <c r="J97" s="88">
        <v>3133.36</v>
      </c>
      <c r="K97" s="89"/>
      <c r="L97" s="89"/>
      <c r="M97" s="90"/>
      <c r="N97" s="88">
        <v>-544.41</v>
      </c>
      <c r="O97" s="89"/>
      <c r="P97" s="89"/>
      <c r="Q97" s="90"/>
      <c r="R97" s="88">
        <f t="shared" si="27"/>
        <v>3677.77</v>
      </c>
      <c r="S97" s="89"/>
      <c r="T97" s="89"/>
      <c r="U97" s="90"/>
      <c r="V97" s="88">
        <f t="shared" si="28"/>
        <v>7430.6900000000005</v>
      </c>
      <c r="W97" s="89"/>
      <c r="X97" s="89"/>
      <c r="Y97" s="90"/>
      <c r="Z97" s="88">
        <f t="shared" si="29"/>
        <v>3752.92</v>
      </c>
      <c r="AA97" s="89"/>
      <c r="AB97" s="89"/>
      <c r="AC97" s="90"/>
      <c r="AD97" s="88">
        <v>-0.01</v>
      </c>
      <c r="AE97" s="89"/>
      <c r="AF97" s="89"/>
      <c r="AG97" s="90"/>
      <c r="AH97" s="88">
        <v>-544.26</v>
      </c>
      <c r="AI97" s="89"/>
      <c r="AJ97" s="89"/>
      <c r="AK97" s="90"/>
      <c r="AL97" s="88">
        <f t="shared" si="30"/>
        <v>544.25</v>
      </c>
      <c r="AM97" s="89"/>
      <c r="AN97" s="89"/>
      <c r="AO97" s="90"/>
      <c r="AP97" s="88">
        <f t="shared" si="31"/>
        <v>4297.32</v>
      </c>
      <c r="AQ97" s="89"/>
      <c r="AR97" s="89"/>
      <c r="AS97" s="90"/>
      <c r="AT97" s="88">
        <f t="shared" si="32"/>
        <v>3753.0699999999997</v>
      </c>
      <c r="AU97" s="89"/>
      <c r="AV97" s="89"/>
      <c r="AW97" s="90"/>
      <c r="AX97" s="88">
        <f t="shared" si="33"/>
        <v>7430.6900000000005</v>
      </c>
      <c r="AY97" s="89"/>
      <c r="AZ97" s="89"/>
      <c r="BA97" s="90"/>
      <c r="BB97" s="88">
        <f t="shared" si="34"/>
        <v>3752.92</v>
      </c>
      <c r="BC97" s="89"/>
      <c r="BD97" s="89"/>
      <c r="BE97" s="90"/>
      <c r="BF97" s="88">
        <f t="shared" si="35"/>
        <v>3677.7700000000004</v>
      </c>
      <c r="BG97" s="89"/>
      <c r="BH97" s="89"/>
      <c r="BI97" s="90"/>
    </row>
    <row r="98" spans="3:61" ht="18.75" customHeight="1">
      <c r="C98" s="84">
        <v>1402</v>
      </c>
      <c r="D98" s="85"/>
      <c r="E98" s="86"/>
      <c r="F98" s="88">
        <v>3049.99</v>
      </c>
      <c r="G98" s="89"/>
      <c r="H98" s="89"/>
      <c r="I98" s="90"/>
      <c r="J98" s="88">
        <v>2881.99</v>
      </c>
      <c r="K98" s="89"/>
      <c r="L98" s="89"/>
      <c r="M98" s="90"/>
      <c r="N98" s="88">
        <v>-825.65</v>
      </c>
      <c r="O98" s="89"/>
      <c r="P98" s="89"/>
      <c r="Q98" s="90"/>
      <c r="R98" s="88">
        <f t="shared" si="27"/>
        <v>3707.64</v>
      </c>
      <c r="S98" s="89"/>
      <c r="T98" s="89"/>
      <c r="U98" s="90"/>
      <c r="V98" s="88">
        <f t="shared" si="28"/>
        <v>5931.98</v>
      </c>
      <c r="W98" s="89"/>
      <c r="X98" s="89"/>
      <c r="Y98" s="90"/>
      <c r="Z98" s="88">
        <f t="shared" si="29"/>
        <v>2224.3399999999997</v>
      </c>
      <c r="AA98" s="89"/>
      <c r="AB98" s="89"/>
      <c r="AC98" s="90"/>
      <c r="AD98" s="88">
        <v>1613.97</v>
      </c>
      <c r="AE98" s="89"/>
      <c r="AF98" s="89"/>
      <c r="AG98" s="90"/>
      <c r="AH98" s="88">
        <v>-279.81</v>
      </c>
      <c r="AI98" s="89"/>
      <c r="AJ98" s="89"/>
      <c r="AK98" s="90"/>
      <c r="AL98" s="88">
        <f t="shared" si="30"/>
        <v>1893.78</v>
      </c>
      <c r="AM98" s="89"/>
      <c r="AN98" s="89"/>
      <c r="AO98" s="90"/>
      <c r="AP98" s="88">
        <f t="shared" si="31"/>
        <v>4663.96</v>
      </c>
      <c r="AQ98" s="89"/>
      <c r="AR98" s="89"/>
      <c r="AS98" s="90"/>
      <c r="AT98" s="88">
        <f t="shared" si="32"/>
        <v>2770.18</v>
      </c>
      <c r="AU98" s="89"/>
      <c r="AV98" s="89"/>
      <c r="AW98" s="90"/>
      <c r="AX98" s="88">
        <f t="shared" si="33"/>
        <v>5931.98</v>
      </c>
      <c r="AY98" s="89"/>
      <c r="AZ98" s="89"/>
      <c r="BA98" s="90"/>
      <c r="BB98" s="88">
        <f t="shared" si="34"/>
        <v>2224.3399999999997</v>
      </c>
      <c r="BC98" s="89"/>
      <c r="BD98" s="89"/>
      <c r="BE98" s="90"/>
      <c r="BF98" s="88">
        <f t="shared" si="35"/>
        <v>3707.64</v>
      </c>
      <c r="BG98" s="89"/>
      <c r="BH98" s="89"/>
      <c r="BI98" s="90"/>
    </row>
    <row r="99" spans="3:61" ht="18.75" customHeight="1">
      <c r="C99" s="84">
        <v>1502</v>
      </c>
      <c r="D99" s="85"/>
      <c r="E99" s="86"/>
      <c r="F99" s="88">
        <v>-728.48</v>
      </c>
      <c r="G99" s="89"/>
      <c r="H99" s="89"/>
      <c r="I99" s="90"/>
      <c r="J99" s="88">
        <v>2198.7</v>
      </c>
      <c r="K99" s="89"/>
      <c r="L99" s="89"/>
      <c r="M99" s="90"/>
      <c r="N99" s="88">
        <v>-1133.53</v>
      </c>
      <c r="O99" s="89"/>
      <c r="P99" s="89"/>
      <c r="Q99" s="90"/>
      <c r="R99" s="88">
        <f t="shared" si="27"/>
        <v>3332.2299999999996</v>
      </c>
      <c r="S99" s="89"/>
      <c r="T99" s="89"/>
      <c r="U99" s="90"/>
      <c r="V99" s="88">
        <f t="shared" si="28"/>
        <v>1470.2199999999998</v>
      </c>
      <c r="W99" s="89"/>
      <c r="X99" s="89"/>
      <c r="Y99" s="90"/>
      <c r="Z99" s="88">
        <f t="shared" si="29"/>
        <v>-1862.01</v>
      </c>
      <c r="AA99" s="89"/>
      <c r="AB99" s="89"/>
      <c r="AC99" s="90"/>
      <c r="AD99" s="88">
        <v>0</v>
      </c>
      <c r="AE99" s="89"/>
      <c r="AF99" s="89"/>
      <c r="AG99" s="90"/>
      <c r="AH99" s="88">
        <v>-21.21</v>
      </c>
      <c r="AI99" s="89"/>
      <c r="AJ99" s="89"/>
      <c r="AK99" s="90"/>
      <c r="AL99" s="88">
        <f t="shared" si="30"/>
        <v>21.21</v>
      </c>
      <c r="AM99" s="89"/>
      <c r="AN99" s="89"/>
      <c r="AO99" s="90"/>
      <c r="AP99" s="88">
        <f t="shared" si="31"/>
        <v>-728.48</v>
      </c>
      <c r="AQ99" s="89"/>
      <c r="AR99" s="89"/>
      <c r="AS99" s="90"/>
      <c r="AT99" s="88">
        <f t="shared" si="32"/>
        <v>-749.69</v>
      </c>
      <c r="AU99" s="89"/>
      <c r="AV99" s="89"/>
      <c r="AW99" s="90"/>
      <c r="AX99" s="88">
        <f t="shared" si="33"/>
        <v>1470.2199999999998</v>
      </c>
      <c r="AY99" s="89"/>
      <c r="AZ99" s="89"/>
      <c r="BA99" s="90"/>
      <c r="BB99" s="88">
        <f t="shared" si="34"/>
        <v>-1862.01</v>
      </c>
      <c r="BC99" s="89"/>
      <c r="BD99" s="89"/>
      <c r="BE99" s="90"/>
      <c r="BF99" s="88">
        <f t="shared" si="35"/>
        <v>3332.2299999999996</v>
      </c>
      <c r="BG99" s="89"/>
      <c r="BH99" s="89"/>
      <c r="BI99" s="90"/>
    </row>
    <row r="100" spans="3:61" ht="18.75" customHeight="1">
      <c r="C100" s="84">
        <v>1602</v>
      </c>
      <c r="D100" s="85"/>
      <c r="E100" s="86"/>
      <c r="F100" s="88">
        <v>-7133.17</v>
      </c>
      <c r="G100" s="89"/>
      <c r="H100" s="89"/>
      <c r="I100" s="90"/>
      <c r="J100" s="88">
        <v>1215.38</v>
      </c>
      <c r="K100" s="89"/>
      <c r="L100" s="89"/>
      <c r="M100" s="90"/>
      <c r="N100" s="88">
        <v>-1480.01</v>
      </c>
      <c r="O100" s="89"/>
      <c r="P100" s="89"/>
      <c r="Q100" s="90"/>
      <c r="R100" s="88">
        <f t="shared" si="27"/>
        <v>2695.3900000000003</v>
      </c>
      <c r="S100" s="89"/>
      <c r="T100" s="89"/>
      <c r="U100" s="90"/>
      <c r="V100" s="88">
        <f t="shared" si="28"/>
        <v>-5917.79</v>
      </c>
      <c r="W100" s="89"/>
      <c r="X100" s="89"/>
      <c r="Y100" s="90"/>
      <c r="Z100" s="88">
        <f t="shared" si="29"/>
        <v>-8613.18</v>
      </c>
      <c r="AA100" s="89"/>
      <c r="AB100" s="89"/>
      <c r="AC100" s="90"/>
      <c r="AD100" s="88">
        <v>234.36</v>
      </c>
      <c r="AE100" s="89"/>
      <c r="AF100" s="89"/>
      <c r="AG100" s="90"/>
      <c r="AH100" s="88">
        <v>-512.69</v>
      </c>
      <c r="AI100" s="89"/>
      <c r="AJ100" s="89"/>
      <c r="AK100" s="90"/>
      <c r="AL100" s="88">
        <f t="shared" si="30"/>
        <v>747.0500000000001</v>
      </c>
      <c r="AM100" s="89"/>
      <c r="AN100" s="89"/>
      <c r="AO100" s="90"/>
      <c r="AP100" s="88">
        <f t="shared" si="31"/>
        <v>-6898.81</v>
      </c>
      <c r="AQ100" s="89"/>
      <c r="AR100" s="89"/>
      <c r="AS100" s="90"/>
      <c r="AT100" s="88">
        <f t="shared" si="32"/>
        <v>-7645.860000000001</v>
      </c>
      <c r="AU100" s="89"/>
      <c r="AV100" s="89"/>
      <c r="AW100" s="90"/>
      <c r="AX100" s="88">
        <f t="shared" si="33"/>
        <v>-5917.79</v>
      </c>
      <c r="AY100" s="89"/>
      <c r="AZ100" s="89"/>
      <c r="BA100" s="90"/>
      <c r="BB100" s="88">
        <f t="shared" si="34"/>
        <v>-8613.18</v>
      </c>
      <c r="BC100" s="89"/>
      <c r="BD100" s="89"/>
      <c r="BE100" s="90"/>
      <c r="BF100" s="88">
        <f t="shared" si="35"/>
        <v>2695.3900000000003</v>
      </c>
      <c r="BG100" s="89"/>
      <c r="BH100" s="89"/>
      <c r="BI100" s="90"/>
    </row>
    <row r="101" spans="3:61" ht="18.75" customHeight="1">
      <c r="C101" s="84">
        <v>1702</v>
      </c>
      <c r="D101" s="85"/>
      <c r="E101" s="86"/>
      <c r="F101" s="88">
        <v>-16299.58</v>
      </c>
      <c r="G101" s="89"/>
      <c r="H101" s="89"/>
      <c r="I101" s="90"/>
      <c r="J101" s="88">
        <v>492.67</v>
      </c>
      <c r="K101" s="89"/>
      <c r="L101" s="89"/>
      <c r="M101" s="90"/>
      <c r="N101" s="88">
        <v>-1881.9</v>
      </c>
      <c r="O101" s="89"/>
      <c r="P101" s="89"/>
      <c r="Q101" s="90"/>
      <c r="R101" s="88">
        <f t="shared" si="27"/>
        <v>2374.57</v>
      </c>
      <c r="S101" s="89"/>
      <c r="T101" s="89"/>
      <c r="U101" s="90"/>
      <c r="V101" s="88">
        <f t="shared" si="28"/>
        <v>-15806.91</v>
      </c>
      <c r="W101" s="89"/>
      <c r="X101" s="89"/>
      <c r="Y101" s="90"/>
      <c r="Z101" s="88">
        <f t="shared" si="29"/>
        <v>-18181.48</v>
      </c>
      <c r="AA101" s="89"/>
      <c r="AB101" s="89"/>
      <c r="AC101" s="90"/>
      <c r="AD101" s="88">
        <v>0.02</v>
      </c>
      <c r="AE101" s="89"/>
      <c r="AF101" s="89"/>
      <c r="AG101" s="90"/>
      <c r="AH101" s="88">
        <v>-1848.97</v>
      </c>
      <c r="AI101" s="89"/>
      <c r="AJ101" s="89"/>
      <c r="AK101" s="90"/>
      <c r="AL101" s="88">
        <f t="shared" si="30"/>
        <v>1848.99</v>
      </c>
      <c r="AM101" s="89"/>
      <c r="AN101" s="89"/>
      <c r="AO101" s="90"/>
      <c r="AP101" s="88">
        <f t="shared" si="31"/>
        <v>-16299.56</v>
      </c>
      <c r="AQ101" s="89"/>
      <c r="AR101" s="89"/>
      <c r="AS101" s="90"/>
      <c r="AT101" s="88">
        <f t="shared" si="32"/>
        <v>-18148.55</v>
      </c>
      <c r="AU101" s="89"/>
      <c r="AV101" s="89"/>
      <c r="AW101" s="90"/>
      <c r="AX101" s="88">
        <f t="shared" si="33"/>
        <v>-15806.91</v>
      </c>
      <c r="AY101" s="89"/>
      <c r="AZ101" s="89"/>
      <c r="BA101" s="90"/>
      <c r="BB101" s="88">
        <f t="shared" si="34"/>
        <v>-18181.48</v>
      </c>
      <c r="BC101" s="89"/>
      <c r="BD101" s="89"/>
      <c r="BE101" s="90"/>
      <c r="BF101" s="88">
        <f t="shared" si="35"/>
        <v>2374.5699999999997</v>
      </c>
      <c r="BG101" s="89"/>
      <c r="BH101" s="89"/>
      <c r="BI101" s="90"/>
    </row>
    <row r="102" spans="3:61" ht="18.75" customHeight="1">
      <c r="C102" s="84">
        <v>1802</v>
      </c>
      <c r="D102" s="85"/>
      <c r="E102" s="86"/>
      <c r="F102" s="88">
        <v>-5494.78</v>
      </c>
      <c r="G102" s="89"/>
      <c r="H102" s="89"/>
      <c r="I102" s="90"/>
      <c r="J102" s="88">
        <v>1249.34</v>
      </c>
      <c r="K102" s="89"/>
      <c r="L102" s="89"/>
      <c r="M102" s="90"/>
      <c r="N102" s="88">
        <v>-1501.6</v>
      </c>
      <c r="O102" s="89"/>
      <c r="P102" s="89"/>
      <c r="Q102" s="90"/>
      <c r="R102" s="88">
        <f t="shared" si="27"/>
        <v>2750.9399999999996</v>
      </c>
      <c r="S102" s="89"/>
      <c r="T102" s="89"/>
      <c r="U102" s="90"/>
      <c r="V102" s="88">
        <f t="shared" si="28"/>
        <v>-4245.44</v>
      </c>
      <c r="W102" s="89"/>
      <c r="X102" s="89"/>
      <c r="Y102" s="90"/>
      <c r="Z102" s="88">
        <f t="shared" si="29"/>
        <v>-6996.379999999999</v>
      </c>
      <c r="AA102" s="89"/>
      <c r="AB102" s="89"/>
      <c r="AC102" s="90"/>
      <c r="AD102" s="88">
        <v>401.85</v>
      </c>
      <c r="AE102" s="89"/>
      <c r="AF102" s="89"/>
      <c r="AG102" s="90"/>
      <c r="AH102" s="88">
        <v>-492.88</v>
      </c>
      <c r="AI102" s="89"/>
      <c r="AJ102" s="89"/>
      <c r="AK102" s="90"/>
      <c r="AL102" s="88">
        <f t="shared" si="30"/>
        <v>894.73</v>
      </c>
      <c r="AM102" s="89"/>
      <c r="AN102" s="89"/>
      <c r="AO102" s="90"/>
      <c r="AP102" s="88">
        <f t="shared" si="31"/>
        <v>-5092.929999999999</v>
      </c>
      <c r="AQ102" s="89"/>
      <c r="AR102" s="89"/>
      <c r="AS102" s="90"/>
      <c r="AT102" s="88">
        <f t="shared" si="32"/>
        <v>-5987.66</v>
      </c>
      <c r="AU102" s="89"/>
      <c r="AV102" s="89"/>
      <c r="AW102" s="90"/>
      <c r="AX102" s="88">
        <f t="shared" si="33"/>
        <v>-4245.44</v>
      </c>
      <c r="AY102" s="89"/>
      <c r="AZ102" s="89"/>
      <c r="BA102" s="90"/>
      <c r="BB102" s="88">
        <f t="shared" si="34"/>
        <v>-6996.379999999999</v>
      </c>
      <c r="BC102" s="89"/>
      <c r="BD102" s="89"/>
      <c r="BE102" s="90"/>
      <c r="BF102" s="88">
        <f t="shared" si="35"/>
        <v>2750.9399999999996</v>
      </c>
      <c r="BG102" s="89"/>
      <c r="BH102" s="89"/>
      <c r="BI102" s="90"/>
    </row>
    <row r="103" spans="3:61" ht="18.75" customHeight="1">
      <c r="C103" s="84">
        <v>1902</v>
      </c>
      <c r="D103" s="85"/>
      <c r="E103" s="86"/>
      <c r="F103" s="88">
        <v>2520.69</v>
      </c>
      <c r="G103" s="89"/>
      <c r="H103" s="89"/>
      <c r="I103" s="90"/>
      <c r="J103" s="88">
        <v>2380.86</v>
      </c>
      <c r="K103" s="89"/>
      <c r="L103" s="89"/>
      <c r="M103" s="90"/>
      <c r="N103" s="88">
        <v>-1210.55</v>
      </c>
      <c r="O103" s="89"/>
      <c r="P103" s="89"/>
      <c r="Q103" s="90"/>
      <c r="R103" s="88">
        <f t="shared" si="27"/>
        <v>3591.41</v>
      </c>
      <c r="S103" s="89"/>
      <c r="T103" s="89"/>
      <c r="U103" s="90"/>
      <c r="V103" s="88">
        <f t="shared" si="28"/>
        <v>4901.55</v>
      </c>
      <c r="W103" s="89"/>
      <c r="X103" s="89"/>
      <c r="Y103" s="90"/>
      <c r="Z103" s="88">
        <f t="shared" si="29"/>
        <v>1310.14</v>
      </c>
      <c r="AA103" s="89"/>
      <c r="AB103" s="89"/>
      <c r="AC103" s="90"/>
      <c r="AD103" s="88">
        <v>324.55</v>
      </c>
      <c r="AE103" s="89"/>
      <c r="AF103" s="89"/>
      <c r="AG103" s="90"/>
      <c r="AH103" s="88">
        <v>-0.02</v>
      </c>
      <c r="AI103" s="89"/>
      <c r="AJ103" s="89"/>
      <c r="AK103" s="90"/>
      <c r="AL103" s="88">
        <f t="shared" si="30"/>
        <v>324.57</v>
      </c>
      <c r="AM103" s="89"/>
      <c r="AN103" s="89"/>
      <c r="AO103" s="90"/>
      <c r="AP103" s="88">
        <f t="shared" si="31"/>
        <v>2845.2400000000002</v>
      </c>
      <c r="AQ103" s="89"/>
      <c r="AR103" s="89"/>
      <c r="AS103" s="90"/>
      <c r="AT103" s="88">
        <f t="shared" si="32"/>
        <v>2520.67</v>
      </c>
      <c r="AU103" s="89"/>
      <c r="AV103" s="89"/>
      <c r="AW103" s="90"/>
      <c r="AX103" s="88">
        <f t="shared" si="33"/>
        <v>4901.55</v>
      </c>
      <c r="AY103" s="89"/>
      <c r="AZ103" s="89"/>
      <c r="BA103" s="90"/>
      <c r="BB103" s="88">
        <f t="shared" si="34"/>
        <v>1310.14</v>
      </c>
      <c r="BC103" s="89"/>
      <c r="BD103" s="89"/>
      <c r="BE103" s="90"/>
      <c r="BF103" s="88">
        <f t="shared" si="35"/>
        <v>3591.41</v>
      </c>
      <c r="BG103" s="89"/>
      <c r="BH103" s="89"/>
      <c r="BI103" s="90"/>
    </row>
    <row r="104" spans="3:61" ht="18.75" customHeight="1">
      <c r="C104" s="84">
        <v>2002</v>
      </c>
      <c r="D104" s="85"/>
      <c r="E104" s="86"/>
      <c r="F104" s="88">
        <v>7999.78</v>
      </c>
      <c r="G104" s="89"/>
      <c r="H104" s="89"/>
      <c r="I104" s="90"/>
      <c r="J104" s="88">
        <v>3267.69</v>
      </c>
      <c r="K104" s="89"/>
      <c r="L104" s="89"/>
      <c r="M104" s="90"/>
      <c r="N104" s="88">
        <v>-956.93</v>
      </c>
      <c r="O104" s="89"/>
      <c r="P104" s="89"/>
      <c r="Q104" s="90"/>
      <c r="R104" s="88">
        <f t="shared" si="27"/>
        <v>4224.62</v>
      </c>
      <c r="S104" s="89"/>
      <c r="T104" s="89"/>
      <c r="U104" s="90"/>
      <c r="V104" s="88">
        <f t="shared" si="28"/>
        <v>11267.47</v>
      </c>
      <c r="W104" s="89"/>
      <c r="X104" s="89"/>
      <c r="Y104" s="90"/>
      <c r="Z104" s="88">
        <f t="shared" si="29"/>
        <v>7042.849999999999</v>
      </c>
      <c r="AA104" s="89"/>
      <c r="AB104" s="89"/>
      <c r="AC104" s="90"/>
      <c r="AD104" s="88">
        <v>257.03</v>
      </c>
      <c r="AE104" s="89"/>
      <c r="AF104" s="89"/>
      <c r="AG104" s="90"/>
      <c r="AH104" s="88">
        <v>0</v>
      </c>
      <c r="AI104" s="89"/>
      <c r="AJ104" s="89"/>
      <c r="AK104" s="90"/>
      <c r="AL104" s="88">
        <f t="shared" si="30"/>
        <v>257.03</v>
      </c>
      <c r="AM104" s="89"/>
      <c r="AN104" s="89"/>
      <c r="AO104" s="90"/>
      <c r="AP104" s="88">
        <f t="shared" si="31"/>
        <v>8256.81</v>
      </c>
      <c r="AQ104" s="89"/>
      <c r="AR104" s="89"/>
      <c r="AS104" s="90"/>
      <c r="AT104" s="88">
        <f t="shared" si="32"/>
        <v>7999.78</v>
      </c>
      <c r="AU104" s="89"/>
      <c r="AV104" s="89"/>
      <c r="AW104" s="90"/>
      <c r="AX104" s="88">
        <f t="shared" si="33"/>
        <v>11267.47</v>
      </c>
      <c r="AY104" s="89"/>
      <c r="AZ104" s="89"/>
      <c r="BA104" s="90"/>
      <c r="BB104" s="88">
        <f t="shared" si="34"/>
        <v>7042.849999999999</v>
      </c>
      <c r="BC104" s="89"/>
      <c r="BD104" s="89"/>
      <c r="BE104" s="90"/>
      <c r="BF104" s="88">
        <f t="shared" si="35"/>
        <v>4224.62</v>
      </c>
      <c r="BG104" s="89"/>
      <c r="BH104" s="89"/>
      <c r="BI104" s="90"/>
    </row>
    <row r="105" spans="3:61" ht="18.75" customHeight="1">
      <c r="C105" s="84">
        <v>2102</v>
      </c>
      <c r="D105" s="85"/>
      <c r="E105" s="86"/>
      <c r="F105" s="88">
        <v>11065.6</v>
      </c>
      <c r="G105" s="89"/>
      <c r="H105" s="89"/>
      <c r="I105" s="90"/>
      <c r="J105" s="88">
        <v>3779.49</v>
      </c>
      <c r="K105" s="89"/>
      <c r="L105" s="89"/>
      <c r="M105" s="90"/>
      <c r="N105" s="88">
        <v>-733.62</v>
      </c>
      <c r="O105" s="89"/>
      <c r="P105" s="89"/>
      <c r="Q105" s="90"/>
      <c r="R105" s="88">
        <f t="shared" si="27"/>
        <v>4513.11</v>
      </c>
      <c r="S105" s="89"/>
      <c r="T105" s="89"/>
      <c r="U105" s="90"/>
      <c r="V105" s="88">
        <f t="shared" si="28"/>
        <v>14845.09</v>
      </c>
      <c r="W105" s="89"/>
      <c r="X105" s="89"/>
      <c r="Y105" s="90"/>
      <c r="Z105" s="88">
        <f t="shared" si="29"/>
        <v>10331.98</v>
      </c>
      <c r="AA105" s="89"/>
      <c r="AB105" s="89"/>
      <c r="AC105" s="90"/>
      <c r="AD105" s="88">
        <v>197.27</v>
      </c>
      <c r="AE105" s="89"/>
      <c r="AF105" s="89"/>
      <c r="AG105" s="90"/>
      <c r="AH105" s="88">
        <v>0.01</v>
      </c>
      <c r="AI105" s="89"/>
      <c r="AJ105" s="89"/>
      <c r="AK105" s="90"/>
      <c r="AL105" s="88">
        <f t="shared" si="30"/>
        <v>197.26000000000002</v>
      </c>
      <c r="AM105" s="89"/>
      <c r="AN105" s="89"/>
      <c r="AO105" s="90"/>
      <c r="AP105" s="88">
        <f t="shared" si="31"/>
        <v>11262.87</v>
      </c>
      <c r="AQ105" s="89"/>
      <c r="AR105" s="89"/>
      <c r="AS105" s="90"/>
      <c r="AT105" s="88">
        <f t="shared" si="32"/>
        <v>11065.61</v>
      </c>
      <c r="AU105" s="89"/>
      <c r="AV105" s="89"/>
      <c r="AW105" s="90"/>
      <c r="AX105" s="88">
        <f t="shared" si="33"/>
        <v>14845.09</v>
      </c>
      <c r="AY105" s="89"/>
      <c r="AZ105" s="89"/>
      <c r="BA105" s="90"/>
      <c r="BB105" s="88">
        <f t="shared" si="34"/>
        <v>10331.98</v>
      </c>
      <c r="BC105" s="89"/>
      <c r="BD105" s="89"/>
      <c r="BE105" s="90"/>
      <c r="BF105" s="88">
        <f t="shared" si="35"/>
        <v>4513.110000000001</v>
      </c>
      <c r="BG105" s="89"/>
      <c r="BH105" s="89"/>
      <c r="BI105" s="90"/>
    </row>
    <row r="106" spans="3:61" ht="18.75" customHeight="1">
      <c r="C106" s="84">
        <v>2202</v>
      </c>
      <c r="D106" s="85"/>
      <c r="E106" s="86"/>
      <c r="F106" s="88">
        <v>11800.99</v>
      </c>
      <c r="G106" s="89"/>
      <c r="H106" s="89"/>
      <c r="I106" s="90"/>
      <c r="J106" s="88">
        <v>3822.1</v>
      </c>
      <c r="K106" s="89"/>
      <c r="L106" s="89"/>
      <c r="M106" s="90"/>
      <c r="N106" s="88">
        <v>-534.37</v>
      </c>
      <c r="O106" s="89"/>
      <c r="P106" s="89"/>
      <c r="Q106" s="90"/>
      <c r="R106" s="88">
        <f t="shared" si="27"/>
        <v>4356.47</v>
      </c>
      <c r="S106" s="89"/>
      <c r="T106" s="89"/>
      <c r="U106" s="90"/>
      <c r="V106" s="88">
        <f t="shared" si="28"/>
        <v>15623.09</v>
      </c>
      <c r="W106" s="89"/>
      <c r="X106" s="89"/>
      <c r="Y106" s="90"/>
      <c r="Z106" s="88">
        <f t="shared" si="29"/>
        <v>11266.619999999999</v>
      </c>
      <c r="AA106" s="89"/>
      <c r="AB106" s="89"/>
      <c r="AC106" s="90"/>
      <c r="AD106" s="88">
        <v>143.58</v>
      </c>
      <c r="AE106" s="89"/>
      <c r="AF106" s="89"/>
      <c r="AG106" s="90"/>
      <c r="AH106" s="88">
        <v>0.01</v>
      </c>
      <c r="AI106" s="89"/>
      <c r="AJ106" s="89"/>
      <c r="AK106" s="90"/>
      <c r="AL106" s="88">
        <f t="shared" si="30"/>
        <v>143.57000000000002</v>
      </c>
      <c r="AM106" s="89"/>
      <c r="AN106" s="89"/>
      <c r="AO106" s="90"/>
      <c r="AP106" s="88">
        <f t="shared" si="31"/>
        <v>11944.57</v>
      </c>
      <c r="AQ106" s="89"/>
      <c r="AR106" s="89"/>
      <c r="AS106" s="90"/>
      <c r="AT106" s="88">
        <f t="shared" si="32"/>
        <v>11801</v>
      </c>
      <c r="AU106" s="89"/>
      <c r="AV106" s="89"/>
      <c r="AW106" s="90"/>
      <c r="AX106" s="88">
        <f t="shared" si="33"/>
        <v>15623.09</v>
      </c>
      <c r="AY106" s="89"/>
      <c r="AZ106" s="89"/>
      <c r="BA106" s="90"/>
      <c r="BB106" s="88">
        <f t="shared" si="34"/>
        <v>11266.619999999999</v>
      </c>
      <c r="BC106" s="89"/>
      <c r="BD106" s="89"/>
      <c r="BE106" s="90"/>
      <c r="BF106" s="88">
        <f t="shared" si="35"/>
        <v>4356.470000000001</v>
      </c>
      <c r="BG106" s="89"/>
      <c r="BH106" s="89"/>
      <c r="BI106" s="90"/>
    </row>
    <row r="107" spans="3:61" ht="18.75" customHeight="1">
      <c r="C107" s="84">
        <v>2302</v>
      </c>
      <c r="D107" s="85"/>
      <c r="E107" s="86"/>
      <c r="F107" s="88">
        <v>10228.16</v>
      </c>
      <c r="G107" s="89"/>
      <c r="H107" s="89"/>
      <c r="I107" s="90"/>
      <c r="J107" s="88">
        <v>3301.04</v>
      </c>
      <c r="K107" s="89"/>
      <c r="L107" s="89"/>
      <c r="M107" s="90"/>
      <c r="N107" s="88">
        <v>-349.67</v>
      </c>
      <c r="O107" s="89"/>
      <c r="P107" s="89"/>
      <c r="Q107" s="90"/>
      <c r="R107" s="88">
        <f t="shared" si="27"/>
        <v>3650.71</v>
      </c>
      <c r="S107" s="89"/>
      <c r="T107" s="89"/>
      <c r="U107" s="90"/>
      <c r="V107" s="88">
        <f t="shared" si="28"/>
        <v>13529.2</v>
      </c>
      <c r="W107" s="89"/>
      <c r="X107" s="89"/>
      <c r="Y107" s="90"/>
      <c r="Z107" s="88">
        <f t="shared" si="29"/>
        <v>9878.49</v>
      </c>
      <c r="AA107" s="89"/>
      <c r="AB107" s="89"/>
      <c r="AC107" s="90"/>
      <c r="AD107" s="88">
        <v>93.78</v>
      </c>
      <c r="AE107" s="89"/>
      <c r="AF107" s="89"/>
      <c r="AG107" s="90"/>
      <c r="AH107" s="88">
        <v>0</v>
      </c>
      <c r="AI107" s="89"/>
      <c r="AJ107" s="89"/>
      <c r="AK107" s="90"/>
      <c r="AL107" s="88">
        <f t="shared" si="30"/>
        <v>93.78</v>
      </c>
      <c r="AM107" s="89"/>
      <c r="AN107" s="89"/>
      <c r="AO107" s="90"/>
      <c r="AP107" s="88">
        <f t="shared" si="31"/>
        <v>10321.94</v>
      </c>
      <c r="AQ107" s="89"/>
      <c r="AR107" s="89"/>
      <c r="AS107" s="90"/>
      <c r="AT107" s="88">
        <f t="shared" si="32"/>
        <v>10228.16</v>
      </c>
      <c r="AU107" s="89"/>
      <c r="AV107" s="89"/>
      <c r="AW107" s="90"/>
      <c r="AX107" s="88">
        <f t="shared" si="33"/>
        <v>13529.2</v>
      </c>
      <c r="AY107" s="89"/>
      <c r="AZ107" s="89"/>
      <c r="BA107" s="90"/>
      <c r="BB107" s="88">
        <f t="shared" si="34"/>
        <v>9878.49</v>
      </c>
      <c r="BC107" s="89"/>
      <c r="BD107" s="89"/>
      <c r="BE107" s="90"/>
      <c r="BF107" s="88">
        <f t="shared" si="35"/>
        <v>3650.710000000001</v>
      </c>
      <c r="BG107" s="89"/>
      <c r="BH107" s="89"/>
      <c r="BI107" s="90"/>
    </row>
    <row r="108" spans="3:61" ht="18.75" customHeight="1">
      <c r="C108" s="84">
        <v>2402</v>
      </c>
      <c r="D108" s="85"/>
      <c r="E108" s="86"/>
      <c r="F108" s="88">
        <v>6304.95</v>
      </c>
      <c r="G108" s="89"/>
      <c r="H108" s="89"/>
      <c r="I108" s="90"/>
      <c r="J108" s="88">
        <v>2091.17</v>
      </c>
      <c r="K108" s="89"/>
      <c r="L108" s="89"/>
      <c r="M108" s="90"/>
      <c r="N108" s="88">
        <v>-175.08</v>
      </c>
      <c r="O108" s="89"/>
      <c r="P108" s="89"/>
      <c r="Q108" s="90"/>
      <c r="R108" s="88">
        <f t="shared" si="27"/>
        <v>2266.25</v>
      </c>
      <c r="S108" s="89"/>
      <c r="T108" s="89"/>
      <c r="U108" s="90"/>
      <c r="V108" s="88">
        <f t="shared" si="28"/>
        <v>8396.119999999999</v>
      </c>
      <c r="W108" s="89"/>
      <c r="X108" s="89"/>
      <c r="Y108" s="90"/>
      <c r="Z108" s="88">
        <f t="shared" si="29"/>
        <v>6129.87</v>
      </c>
      <c r="AA108" s="89"/>
      <c r="AB108" s="89"/>
      <c r="AC108" s="90"/>
      <c r="AD108" s="88">
        <v>46.61</v>
      </c>
      <c r="AE108" s="89"/>
      <c r="AF108" s="89"/>
      <c r="AG108" s="90"/>
      <c r="AH108" s="88">
        <v>-0.01</v>
      </c>
      <c r="AI108" s="89"/>
      <c r="AJ108" s="89"/>
      <c r="AK108" s="90"/>
      <c r="AL108" s="88">
        <f t="shared" si="30"/>
        <v>46.62</v>
      </c>
      <c r="AM108" s="89"/>
      <c r="AN108" s="89"/>
      <c r="AO108" s="90"/>
      <c r="AP108" s="88">
        <f t="shared" si="31"/>
        <v>6351.5599999999995</v>
      </c>
      <c r="AQ108" s="89"/>
      <c r="AR108" s="89"/>
      <c r="AS108" s="90"/>
      <c r="AT108" s="88">
        <f t="shared" si="32"/>
        <v>6304.94</v>
      </c>
      <c r="AU108" s="89"/>
      <c r="AV108" s="89"/>
      <c r="AW108" s="90"/>
      <c r="AX108" s="88">
        <f t="shared" si="33"/>
        <v>8396.119999999999</v>
      </c>
      <c r="AY108" s="89"/>
      <c r="AZ108" s="89"/>
      <c r="BA108" s="90"/>
      <c r="BB108" s="88">
        <f t="shared" si="34"/>
        <v>6129.87</v>
      </c>
      <c r="BC108" s="89"/>
      <c r="BD108" s="89"/>
      <c r="BE108" s="90"/>
      <c r="BF108" s="88">
        <f t="shared" si="35"/>
        <v>2266.249999999999</v>
      </c>
      <c r="BG108" s="89"/>
      <c r="BH108" s="89"/>
      <c r="BI108" s="90"/>
    </row>
    <row r="109" spans="3:61" ht="18.75" customHeight="1">
      <c r="C109" s="84">
        <v>2502</v>
      </c>
      <c r="D109" s="85"/>
      <c r="E109" s="86"/>
      <c r="F109" s="88">
        <v>6304.95</v>
      </c>
      <c r="G109" s="89"/>
      <c r="H109" s="89"/>
      <c r="I109" s="90"/>
      <c r="J109" s="88">
        <v>2091.17</v>
      </c>
      <c r="K109" s="89"/>
      <c r="L109" s="89"/>
      <c r="M109" s="90"/>
      <c r="N109" s="88">
        <v>-175.08</v>
      </c>
      <c r="O109" s="89"/>
      <c r="P109" s="89"/>
      <c r="Q109" s="90"/>
      <c r="R109" s="88">
        <f t="shared" si="27"/>
        <v>2266.25</v>
      </c>
      <c r="S109" s="89"/>
      <c r="T109" s="89"/>
      <c r="U109" s="90"/>
      <c r="V109" s="88">
        <f t="shared" si="28"/>
        <v>8396.119999999999</v>
      </c>
      <c r="W109" s="89"/>
      <c r="X109" s="89"/>
      <c r="Y109" s="90"/>
      <c r="Z109" s="88">
        <f t="shared" si="29"/>
        <v>6129.87</v>
      </c>
      <c r="AA109" s="89"/>
      <c r="AB109" s="89"/>
      <c r="AC109" s="90"/>
      <c r="AD109" s="88">
        <v>46.61</v>
      </c>
      <c r="AE109" s="89"/>
      <c r="AF109" s="89"/>
      <c r="AG109" s="90"/>
      <c r="AH109" s="88">
        <v>-0.01</v>
      </c>
      <c r="AI109" s="89"/>
      <c r="AJ109" s="89"/>
      <c r="AK109" s="90"/>
      <c r="AL109" s="88">
        <f t="shared" si="30"/>
        <v>46.62</v>
      </c>
      <c r="AM109" s="89"/>
      <c r="AN109" s="89"/>
      <c r="AO109" s="90"/>
      <c r="AP109" s="88">
        <f t="shared" si="31"/>
        <v>6351.5599999999995</v>
      </c>
      <c r="AQ109" s="89"/>
      <c r="AR109" s="89"/>
      <c r="AS109" s="90"/>
      <c r="AT109" s="88">
        <f t="shared" si="32"/>
        <v>6304.94</v>
      </c>
      <c r="AU109" s="89"/>
      <c r="AV109" s="89"/>
      <c r="AW109" s="90"/>
      <c r="AX109" s="88">
        <f t="shared" si="33"/>
        <v>8396.119999999999</v>
      </c>
      <c r="AY109" s="89"/>
      <c r="AZ109" s="89"/>
      <c r="BA109" s="90"/>
      <c r="BB109" s="88">
        <f t="shared" si="34"/>
        <v>6129.87</v>
      </c>
      <c r="BC109" s="89"/>
      <c r="BD109" s="89"/>
      <c r="BE109" s="90"/>
      <c r="BF109" s="88">
        <f t="shared" si="35"/>
        <v>2266.249999999999</v>
      </c>
      <c r="BG109" s="89"/>
      <c r="BH109" s="89"/>
      <c r="BI109" s="90"/>
    </row>
    <row r="111" ht="18.75" customHeight="1">
      <c r="C111" s="23" t="s">
        <v>181</v>
      </c>
    </row>
    <row r="112" ht="18.75" customHeight="1">
      <c r="E112" s="23" t="s">
        <v>117</v>
      </c>
    </row>
    <row r="113" ht="18.75" customHeight="1">
      <c r="D113" s="24" t="s">
        <v>118</v>
      </c>
    </row>
    <row r="114" ht="18.75" customHeight="1">
      <c r="E114" s="24" t="s">
        <v>119</v>
      </c>
    </row>
    <row r="115" ht="18.75" customHeight="1">
      <c r="E115" s="24" t="s">
        <v>120</v>
      </c>
    </row>
    <row r="116" spans="5:28" ht="18.75" customHeight="1">
      <c r="E116" s="24" t="s">
        <v>121</v>
      </c>
      <c r="V116" s="24" t="s">
        <v>122</v>
      </c>
      <c r="Z116" s="100">
        <v>62</v>
      </c>
      <c r="AA116" s="100"/>
      <c r="AB116" s="24" t="s">
        <v>123</v>
      </c>
    </row>
    <row r="117" ht="18.75" customHeight="1">
      <c r="BB117" s="24" t="s">
        <v>124</v>
      </c>
    </row>
    <row r="118" spans="3:63" ht="18.75" customHeight="1">
      <c r="C118" s="114" t="s">
        <v>95</v>
      </c>
      <c r="D118" s="115"/>
      <c r="E118" s="116"/>
      <c r="F118" s="114" t="s">
        <v>183</v>
      </c>
      <c r="G118" s="115"/>
      <c r="H118" s="115"/>
      <c r="I118" s="115"/>
      <c r="J118" s="116"/>
      <c r="K118" s="114" t="s">
        <v>184</v>
      </c>
      <c r="L118" s="115"/>
      <c r="M118" s="115"/>
      <c r="N118" s="116"/>
      <c r="O118" s="114" t="s">
        <v>113</v>
      </c>
      <c r="P118" s="115"/>
      <c r="Q118" s="115"/>
      <c r="R118" s="115"/>
      <c r="S118" s="116"/>
      <c r="T118" s="114" t="s">
        <v>114</v>
      </c>
      <c r="U118" s="115"/>
      <c r="V118" s="115"/>
      <c r="W118" s="115"/>
      <c r="X118" s="116"/>
      <c r="Y118" s="114" t="s">
        <v>115</v>
      </c>
      <c r="Z118" s="115"/>
      <c r="AA118" s="115"/>
      <c r="AB118" s="115"/>
      <c r="AC118" s="116"/>
      <c r="AD118" s="114" t="s">
        <v>125</v>
      </c>
      <c r="AE118" s="115"/>
      <c r="AF118" s="115"/>
      <c r="AG118" s="115"/>
      <c r="AH118" s="116"/>
      <c r="AI118" s="114" t="s">
        <v>126</v>
      </c>
      <c r="AJ118" s="115"/>
      <c r="AK118" s="115"/>
      <c r="AL118" s="116"/>
      <c r="AM118" s="114" t="s">
        <v>127</v>
      </c>
      <c r="AN118" s="115"/>
      <c r="AO118" s="115"/>
      <c r="AP118" s="116"/>
      <c r="AQ118" s="114" t="s">
        <v>128</v>
      </c>
      <c r="AR118" s="117"/>
      <c r="AS118" s="117"/>
      <c r="AT118" s="118"/>
      <c r="AU118" s="114" t="s">
        <v>182</v>
      </c>
      <c r="AV118" s="117"/>
      <c r="AW118" s="117"/>
      <c r="AX118" s="118"/>
      <c r="AY118" s="114" t="s">
        <v>129</v>
      </c>
      <c r="AZ118" s="117"/>
      <c r="BA118" s="117"/>
      <c r="BB118" s="118"/>
      <c r="BC118" s="114" t="s">
        <v>130</v>
      </c>
      <c r="BD118" s="117"/>
      <c r="BE118" s="117"/>
      <c r="BF118" s="117"/>
      <c r="BG118" s="118"/>
      <c r="BH118" s="114" t="s">
        <v>131</v>
      </c>
      <c r="BI118" s="117"/>
      <c r="BJ118" s="117"/>
      <c r="BK118" s="118"/>
    </row>
    <row r="119" spans="3:63" ht="18.75" customHeight="1">
      <c r="C119" s="122" t="s">
        <v>101</v>
      </c>
      <c r="D119" s="125"/>
      <c r="E119" s="126"/>
      <c r="F119" s="122" t="s">
        <v>185</v>
      </c>
      <c r="G119" s="125"/>
      <c r="H119" s="125"/>
      <c r="I119" s="125"/>
      <c r="J119" s="126"/>
      <c r="K119" s="122" t="s">
        <v>132</v>
      </c>
      <c r="L119" s="125"/>
      <c r="M119" s="125"/>
      <c r="N119" s="126"/>
      <c r="O119" s="122" t="s">
        <v>186</v>
      </c>
      <c r="P119" s="125"/>
      <c r="Q119" s="125"/>
      <c r="R119" s="125"/>
      <c r="S119" s="126"/>
      <c r="T119" s="122" t="s">
        <v>186</v>
      </c>
      <c r="U119" s="125"/>
      <c r="V119" s="125"/>
      <c r="W119" s="125"/>
      <c r="X119" s="126"/>
      <c r="Y119" s="122" t="s">
        <v>186</v>
      </c>
      <c r="Z119" s="125"/>
      <c r="AA119" s="125"/>
      <c r="AB119" s="125"/>
      <c r="AC119" s="126"/>
      <c r="AD119" s="122" t="s">
        <v>187</v>
      </c>
      <c r="AE119" s="125"/>
      <c r="AF119" s="125"/>
      <c r="AG119" s="125"/>
      <c r="AH119" s="126"/>
      <c r="AI119" s="122" t="s">
        <v>132</v>
      </c>
      <c r="AJ119" s="125"/>
      <c r="AK119" s="125"/>
      <c r="AL119" s="126"/>
      <c r="AM119" s="122" t="s">
        <v>132</v>
      </c>
      <c r="AN119" s="125"/>
      <c r="AO119" s="125"/>
      <c r="AP119" s="126"/>
      <c r="AQ119" s="122"/>
      <c r="AR119" s="123"/>
      <c r="AS119" s="123"/>
      <c r="AT119" s="124"/>
      <c r="AU119" s="122"/>
      <c r="AV119" s="123"/>
      <c r="AW119" s="123"/>
      <c r="AX119" s="124"/>
      <c r="AY119" s="122"/>
      <c r="AZ119" s="123"/>
      <c r="BA119" s="123"/>
      <c r="BB119" s="124"/>
      <c r="BC119" s="122"/>
      <c r="BD119" s="123"/>
      <c r="BE119" s="123"/>
      <c r="BF119" s="123"/>
      <c r="BG119" s="124"/>
      <c r="BH119" s="122"/>
      <c r="BI119" s="123"/>
      <c r="BJ119" s="123"/>
      <c r="BK119" s="124"/>
    </row>
    <row r="120" spans="3:63" ht="18.75" customHeight="1">
      <c r="C120" s="84">
        <v>101</v>
      </c>
      <c r="D120" s="85"/>
      <c r="E120" s="86"/>
      <c r="F120" s="127">
        <v>128503486833.333</v>
      </c>
      <c r="G120" s="73"/>
      <c r="H120" s="73"/>
      <c r="I120" s="73"/>
      <c r="J120" s="74"/>
      <c r="K120" s="88">
        <v>1435</v>
      </c>
      <c r="L120" s="89"/>
      <c r="M120" s="89"/>
      <c r="N120" s="90"/>
      <c r="O120" s="72">
        <f aca="true" t="shared" si="36" ref="O120:O151">MAX(AX6,AX60)</f>
        <v>-0.35000000000000003</v>
      </c>
      <c r="P120" s="73"/>
      <c r="Q120" s="73"/>
      <c r="R120" s="73"/>
      <c r="S120" s="74"/>
      <c r="T120" s="72">
        <f aca="true" t="shared" si="37" ref="T120:T151">MIN(BB6,BB60)</f>
        <v>-1.21</v>
      </c>
      <c r="U120" s="73"/>
      <c r="V120" s="73"/>
      <c r="W120" s="73"/>
      <c r="X120" s="74"/>
      <c r="Y120" s="72">
        <f aca="true" t="shared" si="38" ref="Y120:Y151">O120-T120</f>
        <v>0.8599999999999999</v>
      </c>
      <c r="Z120" s="73"/>
      <c r="AA120" s="73"/>
      <c r="AB120" s="73"/>
      <c r="AC120" s="74"/>
      <c r="AD120" s="88">
        <f aca="true" t="shared" si="39" ref="AD120:AD151">ABS(Y120/F120*10^6*K120)</f>
        <v>0.009603630457129994</v>
      </c>
      <c r="AE120" s="89"/>
      <c r="AF120" s="89"/>
      <c r="AG120" s="89"/>
      <c r="AH120" s="90"/>
      <c r="AI120" s="84">
        <v>30</v>
      </c>
      <c r="AJ120" s="85"/>
      <c r="AK120" s="85"/>
      <c r="AL120" s="86"/>
      <c r="AM120" s="84">
        <v>14</v>
      </c>
      <c r="AN120" s="85"/>
      <c r="AO120" s="85"/>
      <c r="AP120" s="86"/>
      <c r="AQ120" s="72">
        <f aca="true" t="shared" si="40" ref="AQ120:AQ151">IF(O120=0,1,T120/O120)</f>
        <v>3.457142857142857</v>
      </c>
      <c r="AR120" s="73"/>
      <c r="AS120" s="73"/>
      <c r="AT120" s="74"/>
      <c r="AU120" s="72">
        <f aca="true" t="shared" si="41" ref="AU120:AU151">IF(AQ120&lt;=-1,1.3*(1-AQ120)/(1.6-AQ120),IF(AQ120&lt;1,1,1.3))</f>
        <v>1.3</v>
      </c>
      <c r="AV120" s="73"/>
      <c r="AW120" s="73"/>
      <c r="AX120" s="74"/>
      <c r="AY120" s="72">
        <f aca="true" t="shared" si="42" ref="AY120:AY151">IF(AI120&lt;25,1,IF(AM120&lt;=12,1,(25/AI120)^(1/4)))</f>
        <v>0.9554427922043668</v>
      </c>
      <c r="AZ120" s="73"/>
      <c r="BA120" s="73"/>
      <c r="BB120" s="74"/>
      <c r="BC120" s="72">
        <f>Z116*AU120*AY120</f>
        <v>77.00868905167196</v>
      </c>
      <c r="BD120" s="73"/>
      <c r="BE120" s="73"/>
      <c r="BF120" s="73"/>
      <c r="BG120" s="74"/>
      <c r="BH120" s="87" t="str">
        <f aca="true" t="shared" si="43" ref="BH120:BH151">IF(AD120&lt;=BC120,"O.K","N.G")</f>
        <v>O.K</v>
      </c>
      <c r="BI120" s="70"/>
      <c r="BJ120" s="70"/>
      <c r="BK120" s="71"/>
    </row>
    <row r="121" spans="3:63" ht="18.75" customHeight="1">
      <c r="C121" s="84">
        <v>201</v>
      </c>
      <c r="D121" s="85"/>
      <c r="E121" s="86"/>
      <c r="F121" s="127">
        <v>128503486833.333</v>
      </c>
      <c r="G121" s="73"/>
      <c r="H121" s="73"/>
      <c r="I121" s="73"/>
      <c r="J121" s="74"/>
      <c r="K121" s="88">
        <v>1435</v>
      </c>
      <c r="L121" s="89"/>
      <c r="M121" s="89"/>
      <c r="N121" s="90"/>
      <c r="O121" s="72">
        <f t="shared" si="36"/>
        <v>-0.35000000000000003</v>
      </c>
      <c r="P121" s="73"/>
      <c r="Q121" s="73"/>
      <c r="R121" s="73"/>
      <c r="S121" s="74"/>
      <c r="T121" s="72">
        <f t="shared" si="37"/>
        <v>-1.21</v>
      </c>
      <c r="U121" s="73"/>
      <c r="V121" s="73"/>
      <c r="W121" s="73"/>
      <c r="X121" s="74"/>
      <c r="Y121" s="72">
        <f t="shared" si="38"/>
        <v>0.8599999999999999</v>
      </c>
      <c r="Z121" s="73"/>
      <c r="AA121" s="73"/>
      <c r="AB121" s="73"/>
      <c r="AC121" s="74"/>
      <c r="AD121" s="88">
        <f t="shared" si="39"/>
        <v>0.009603630457129994</v>
      </c>
      <c r="AE121" s="89"/>
      <c r="AF121" s="89"/>
      <c r="AG121" s="89"/>
      <c r="AH121" s="90"/>
      <c r="AI121" s="84">
        <v>30</v>
      </c>
      <c r="AJ121" s="85"/>
      <c r="AK121" s="85"/>
      <c r="AL121" s="86"/>
      <c r="AM121" s="84">
        <v>14</v>
      </c>
      <c r="AN121" s="85"/>
      <c r="AO121" s="85"/>
      <c r="AP121" s="86"/>
      <c r="AQ121" s="72">
        <f t="shared" si="40"/>
        <v>3.457142857142857</v>
      </c>
      <c r="AR121" s="73"/>
      <c r="AS121" s="73"/>
      <c r="AT121" s="74"/>
      <c r="AU121" s="72">
        <f t="shared" si="41"/>
        <v>1.3</v>
      </c>
      <c r="AV121" s="73"/>
      <c r="AW121" s="73"/>
      <c r="AX121" s="74"/>
      <c r="AY121" s="72">
        <f t="shared" si="42"/>
        <v>0.9554427922043668</v>
      </c>
      <c r="AZ121" s="73"/>
      <c r="BA121" s="73"/>
      <c r="BB121" s="74"/>
      <c r="BC121" s="72">
        <f>Z116*AU121*AY121</f>
        <v>77.00868905167196</v>
      </c>
      <c r="BD121" s="73"/>
      <c r="BE121" s="73"/>
      <c r="BF121" s="73"/>
      <c r="BG121" s="74"/>
      <c r="BH121" s="87" t="str">
        <f t="shared" si="43"/>
        <v>O.K</v>
      </c>
      <c r="BI121" s="70"/>
      <c r="BJ121" s="70"/>
      <c r="BK121" s="71"/>
    </row>
    <row r="122" spans="3:63" ht="18.75" customHeight="1">
      <c r="C122" s="84">
        <v>301</v>
      </c>
      <c r="D122" s="85"/>
      <c r="E122" s="86"/>
      <c r="F122" s="127">
        <v>195223979166.666</v>
      </c>
      <c r="G122" s="73"/>
      <c r="H122" s="73"/>
      <c r="I122" s="73"/>
      <c r="J122" s="74"/>
      <c r="K122" s="88">
        <v>1425</v>
      </c>
      <c r="L122" s="89"/>
      <c r="M122" s="89"/>
      <c r="N122" s="90"/>
      <c r="O122" s="72">
        <f t="shared" si="36"/>
        <v>10200.5</v>
      </c>
      <c r="P122" s="73"/>
      <c r="Q122" s="73"/>
      <c r="R122" s="73"/>
      <c r="S122" s="74"/>
      <c r="T122" s="72">
        <f t="shared" si="37"/>
        <v>7681.37</v>
      </c>
      <c r="U122" s="73"/>
      <c r="V122" s="73"/>
      <c r="W122" s="73"/>
      <c r="X122" s="74"/>
      <c r="Y122" s="72">
        <f t="shared" si="38"/>
        <v>2519.13</v>
      </c>
      <c r="Z122" s="73"/>
      <c r="AA122" s="73"/>
      <c r="AB122" s="73"/>
      <c r="AC122" s="74"/>
      <c r="AD122" s="88">
        <f t="shared" si="39"/>
        <v>18.387906369510894</v>
      </c>
      <c r="AE122" s="89"/>
      <c r="AF122" s="89"/>
      <c r="AG122" s="89"/>
      <c r="AH122" s="90"/>
      <c r="AI122" s="84">
        <v>50</v>
      </c>
      <c r="AJ122" s="85"/>
      <c r="AK122" s="85"/>
      <c r="AL122" s="86"/>
      <c r="AM122" s="84">
        <v>14</v>
      </c>
      <c r="AN122" s="85"/>
      <c r="AO122" s="85"/>
      <c r="AP122" s="86"/>
      <c r="AQ122" s="72">
        <f t="shared" si="40"/>
        <v>0.7530385765403657</v>
      </c>
      <c r="AR122" s="73"/>
      <c r="AS122" s="73"/>
      <c r="AT122" s="74"/>
      <c r="AU122" s="72">
        <f t="shared" si="41"/>
        <v>1</v>
      </c>
      <c r="AV122" s="73"/>
      <c r="AW122" s="73"/>
      <c r="AX122" s="74"/>
      <c r="AY122" s="72">
        <f t="shared" si="42"/>
        <v>0.8408964152537145</v>
      </c>
      <c r="AZ122" s="73"/>
      <c r="BA122" s="73"/>
      <c r="BB122" s="74"/>
      <c r="BC122" s="72">
        <f>Z116*AU122*AY122</f>
        <v>52.1355777457303</v>
      </c>
      <c r="BD122" s="73"/>
      <c r="BE122" s="73"/>
      <c r="BF122" s="73"/>
      <c r="BG122" s="74"/>
      <c r="BH122" s="87" t="str">
        <f t="shared" si="43"/>
        <v>O.K</v>
      </c>
      <c r="BI122" s="70"/>
      <c r="BJ122" s="70"/>
      <c r="BK122" s="71"/>
    </row>
    <row r="123" spans="3:63" ht="18.75" customHeight="1">
      <c r="C123" s="84">
        <v>401</v>
      </c>
      <c r="D123" s="85"/>
      <c r="E123" s="86"/>
      <c r="F123" s="127">
        <v>228592821333.333</v>
      </c>
      <c r="G123" s="73"/>
      <c r="H123" s="73"/>
      <c r="I123" s="73"/>
      <c r="J123" s="74"/>
      <c r="K123" s="88">
        <v>1420</v>
      </c>
      <c r="L123" s="89"/>
      <c r="M123" s="89"/>
      <c r="N123" s="90"/>
      <c r="O123" s="72">
        <f t="shared" si="36"/>
        <v>16667.09</v>
      </c>
      <c r="P123" s="73"/>
      <c r="Q123" s="73"/>
      <c r="R123" s="73"/>
      <c r="S123" s="74"/>
      <c r="T123" s="72">
        <f t="shared" si="37"/>
        <v>12467.56</v>
      </c>
      <c r="U123" s="73"/>
      <c r="V123" s="73"/>
      <c r="W123" s="73"/>
      <c r="X123" s="74"/>
      <c r="Y123" s="72">
        <f t="shared" si="38"/>
        <v>4199.530000000001</v>
      </c>
      <c r="Z123" s="73"/>
      <c r="AA123" s="73"/>
      <c r="AB123" s="73"/>
      <c r="AC123" s="74"/>
      <c r="AD123" s="88">
        <f t="shared" si="39"/>
        <v>26.087138542746697</v>
      </c>
      <c r="AE123" s="89"/>
      <c r="AF123" s="89"/>
      <c r="AG123" s="89"/>
      <c r="AH123" s="90"/>
      <c r="AI123" s="84">
        <v>60</v>
      </c>
      <c r="AJ123" s="85"/>
      <c r="AK123" s="85"/>
      <c r="AL123" s="86"/>
      <c r="AM123" s="84">
        <v>14</v>
      </c>
      <c r="AN123" s="85"/>
      <c r="AO123" s="85"/>
      <c r="AP123" s="86"/>
      <c r="AQ123" s="72">
        <f t="shared" si="40"/>
        <v>0.748034599921162</v>
      </c>
      <c r="AR123" s="73"/>
      <c r="AS123" s="73"/>
      <c r="AT123" s="74"/>
      <c r="AU123" s="72">
        <f t="shared" si="41"/>
        <v>1</v>
      </c>
      <c r="AV123" s="73"/>
      <c r="AW123" s="73"/>
      <c r="AX123" s="74"/>
      <c r="AY123" s="72">
        <f t="shared" si="42"/>
        <v>0.8034284189446518</v>
      </c>
      <c r="AZ123" s="73"/>
      <c r="BA123" s="73"/>
      <c r="BB123" s="74"/>
      <c r="BC123" s="72">
        <f>Z116*AU123*AY123</f>
        <v>49.81256197456841</v>
      </c>
      <c r="BD123" s="73"/>
      <c r="BE123" s="73"/>
      <c r="BF123" s="73"/>
      <c r="BG123" s="74"/>
      <c r="BH123" s="87" t="str">
        <f t="shared" si="43"/>
        <v>O.K</v>
      </c>
      <c r="BI123" s="70"/>
      <c r="BJ123" s="70"/>
      <c r="BK123" s="71"/>
    </row>
    <row r="124" spans="3:63" ht="18.75" customHeight="1">
      <c r="C124" s="84">
        <v>501</v>
      </c>
      <c r="D124" s="85"/>
      <c r="E124" s="86"/>
      <c r="F124" s="127">
        <v>228592821333.333</v>
      </c>
      <c r="G124" s="73"/>
      <c r="H124" s="73"/>
      <c r="I124" s="73"/>
      <c r="J124" s="74"/>
      <c r="K124" s="88">
        <v>1420</v>
      </c>
      <c r="L124" s="89"/>
      <c r="M124" s="89"/>
      <c r="N124" s="90"/>
      <c r="O124" s="72">
        <f t="shared" si="36"/>
        <v>19412.07</v>
      </c>
      <c r="P124" s="73"/>
      <c r="Q124" s="73"/>
      <c r="R124" s="73"/>
      <c r="S124" s="74"/>
      <c r="T124" s="72">
        <f t="shared" si="37"/>
        <v>14309.949999999999</v>
      </c>
      <c r="U124" s="73"/>
      <c r="V124" s="73"/>
      <c r="W124" s="73"/>
      <c r="X124" s="74"/>
      <c r="Y124" s="72">
        <f t="shared" si="38"/>
        <v>5102.120000000001</v>
      </c>
      <c r="Z124" s="73"/>
      <c r="AA124" s="73"/>
      <c r="AB124" s="73"/>
      <c r="AC124" s="74"/>
      <c r="AD124" s="88">
        <f t="shared" si="39"/>
        <v>31.693954157183967</v>
      </c>
      <c r="AE124" s="89"/>
      <c r="AF124" s="89"/>
      <c r="AG124" s="89"/>
      <c r="AH124" s="90"/>
      <c r="AI124" s="84">
        <v>60</v>
      </c>
      <c r="AJ124" s="85"/>
      <c r="AK124" s="85"/>
      <c r="AL124" s="86"/>
      <c r="AM124" s="84">
        <v>14</v>
      </c>
      <c r="AN124" s="85"/>
      <c r="AO124" s="85"/>
      <c r="AP124" s="86"/>
      <c r="AQ124" s="72">
        <f t="shared" si="40"/>
        <v>0.7371676487875842</v>
      </c>
      <c r="AR124" s="73"/>
      <c r="AS124" s="73"/>
      <c r="AT124" s="74"/>
      <c r="AU124" s="72">
        <f t="shared" si="41"/>
        <v>1</v>
      </c>
      <c r="AV124" s="73"/>
      <c r="AW124" s="73"/>
      <c r="AX124" s="74"/>
      <c r="AY124" s="72">
        <f t="shared" si="42"/>
        <v>0.8034284189446518</v>
      </c>
      <c r="AZ124" s="73"/>
      <c r="BA124" s="73"/>
      <c r="BB124" s="74"/>
      <c r="BC124" s="72">
        <f>Z116*AU124*AY124</f>
        <v>49.81256197456841</v>
      </c>
      <c r="BD124" s="73"/>
      <c r="BE124" s="73"/>
      <c r="BF124" s="73"/>
      <c r="BG124" s="74"/>
      <c r="BH124" s="87" t="str">
        <f t="shared" si="43"/>
        <v>O.K</v>
      </c>
      <c r="BI124" s="70"/>
      <c r="BJ124" s="70"/>
      <c r="BK124" s="71"/>
    </row>
    <row r="125" spans="3:63" ht="18.75" customHeight="1">
      <c r="C125" s="84">
        <v>601</v>
      </c>
      <c r="D125" s="85"/>
      <c r="E125" s="86"/>
      <c r="F125" s="127">
        <v>195223979166.666</v>
      </c>
      <c r="G125" s="73"/>
      <c r="H125" s="73"/>
      <c r="I125" s="73"/>
      <c r="J125" s="74"/>
      <c r="K125" s="88">
        <v>1425</v>
      </c>
      <c r="L125" s="89"/>
      <c r="M125" s="89"/>
      <c r="N125" s="90"/>
      <c r="O125" s="72">
        <f t="shared" si="36"/>
        <v>18463.33</v>
      </c>
      <c r="P125" s="73"/>
      <c r="Q125" s="73"/>
      <c r="R125" s="73"/>
      <c r="S125" s="74"/>
      <c r="T125" s="72">
        <f t="shared" si="37"/>
        <v>13168.77</v>
      </c>
      <c r="U125" s="73"/>
      <c r="V125" s="73"/>
      <c r="W125" s="73"/>
      <c r="X125" s="74"/>
      <c r="Y125" s="72">
        <f t="shared" si="38"/>
        <v>5294.560000000001</v>
      </c>
      <c r="Z125" s="73"/>
      <c r="AA125" s="73"/>
      <c r="AB125" s="73"/>
      <c r="AC125" s="74"/>
      <c r="AD125" s="88">
        <f t="shared" si="39"/>
        <v>38.64662544122679</v>
      </c>
      <c r="AE125" s="89"/>
      <c r="AF125" s="89"/>
      <c r="AG125" s="89"/>
      <c r="AH125" s="90"/>
      <c r="AI125" s="84">
        <v>50</v>
      </c>
      <c r="AJ125" s="85"/>
      <c r="AK125" s="85"/>
      <c r="AL125" s="86"/>
      <c r="AM125" s="84">
        <v>14</v>
      </c>
      <c r="AN125" s="85"/>
      <c r="AO125" s="85"/>
      <c r="AP125" s="86"/>
      <c r="AQ125" s="72">
        <f t="shared" si="40"/>
        <v>0.7132391610830765</v>
      </c>
      <c r="AR125" s="73"/>
      <c r="AS125" s="73"/>
      <c r="AT125" s="74"/>
      <c r="AU125" s="72">
        <f t="shared" si="41"/>
        <v>1</v>
      </c>
      <c r="AV125" s="73"/>
      <c r="AW125" s="73"/>
      <c r="AX125" s="74"/>
      <c r="AY125" s="72">
        <f t="shared" si="42"/>
        <v>0.8408964152537145</v>
      </c>
      <c r="AZ125" s="73"/>
      <c r="BA125" s="73"/>
      <c r="BB125" s="74"/>
      <c r="BC125" s="72">
        <f>Z116*AU125*AY125</f>
        <v>52.1355777457303</v>
      </c>
      <c r="BD125" s="73"/>
      <c r="BE125" s="73"/>
      <c r="BF125" s="73"/>
      <c r="BG125" s="74"/>
      <c r="BH125" s="87" t="str">
        <f t="shared" si="43"/>
        <v>O.K</v>
      </c>
      <c r="BI125" s="70"/>
      <c r="BJ125" s="70"/>
      <c r="BK125" s="71"/>
    </row>
    <row r="126" spans="3:63" ht="18.75" customHeight="1">
      <c r="C126" s="84">
        <v>701</v>
      </c>
      <c r="D126" s="85"/>
      <c r="E126" s="86"/>
      <c r="F126" s="127">
        <v>161861132000</v>
      </c>
      <c r="G126" s="73"/>
      <c r="H126" s="73"/>
      <c r="I126" s="73"/>
      <c r="J126" s="74"/>
      <c r="K126" s="88">
        <v>1430</v>
      </c>
      <c r="L126" s="89"/>
      <c r="M126" s="89"/>
      <c r="N126" s="90"/>
      <c r="O126" s="72">
        <f t="shared" si="36"/>
        <v>13959.33</v>
      </c>
      <c r="P126" s="73"/>
      <c r="Q126" s="73"/>
      <c r="R126" s="73"/>
      <c r="S126" s="74"/>
      <c r="T126" s="72">
        <f t="shared" si="37"/>
        <v>9061.18</v>
      </c>
      <c r="U126" s="73"/>
      <c r="V126" s="73"/>
      <c r="W126" s="73"/>
      <c r="X126" s="74"/>
      <c r="Y126" s="72">
        <f t="shared" si="38"/>
        <v>4898.15</v>
      </c>
      <c r="Z126" s="73"/>
      <c r="AA126" s="73"/>
      <c r="AB126" s="73"/>
      <c r="AC126" s="74"/>
      <c r="AD126" s="88">
        <f t="shared" si="39"/>
        <v>43.27385094526584</v>
      </c>
      <c r="AE126" s="89"/>
      <c r="AF126" s="89"/>
      <c r="AG126" s="89"/>
      <c r="AH126" s="90"/>
      <c r="AI126" s="84">
        <v>40</v>
      </c>
      <c r="AJ126" s="85"/>
      <c r="AK126" s="85"/>
      <c r="AL126" s="86"/>
      <c r="AM126" s="84">
        <v>14</v>
      </c>
      <c r="AN126" s="85"/>
      <c r="AO126" s="85"/>
      <c r="AP126" s="86"/>
      <c r="AQ126" s="72">
        <f t="shared" si="40"/>
        <v>0.6491128155864214</v>
      </c>
      <c r="AR126" s="73"/>
      <c r="AS126" s="73"/>
      <c r="AT126" s="74"/>
      <c r="AU126" s="72">
        <f t="shared" si="41"/>
        <v>1</v>
      </c>
      <c r="AV126" s="73"/>
      <c r="AW126" s="73"/>
      <c r="AX126" s="74"/>
      <c r="AY126" s="72">
        <f t="shared" si="42"/>
        <v>0.8891397050194614</v>
      </c>
      <c r="AZ126" s="73"/>
      <c r="BA126" s="73"/>
      <c r="BB126" s="74"/>
      <c r="BC126" s="72">
        <f>Z116*AU126*AY126</f>
        <v>55.12666171120661</v>
      </c>
      <c r="BD126" s="73"/>
      <c r="BE126" s="73"/>
      <c r="BF126" s="73"/>
      <c r="BG126" s="74"/>
      <c r="BH126" s="87" t="str">
        <f t="shared" si="43"/>
        <v>O.K</v>
      </c>
      <c r="BI126" s="70"/>
      <c r="BJ126" s="70"/>
      <c r="BK126" s="71"/>
    </row>
    <row r="127" spans="3:63" ht="18.75" customHeight="1">
      <c r="C127" s="84">
        <v>801</v>
      </c>
      <c r="D127" s="85"/>
      <c r="E127" s="86"/>
      <c r="F127" s="127">
        <v>161861132000</v>
      </c>
      <c r="G127" s="73"/>
      <c r="H127" s="73"/>
      <c r="I127" s="73"/>
      <c r="J127" s="74"/>
      <c r="K127" s="88">
        <v>1430</v>
      </c>
      <c r="L127" s="89"/>
      <c r="M127" s="89"/>
      <c r="N127" s="90"/>
      <c r="O127" s="72">
        <f t="shared" si="36"/>
        <v>6146.5599999999995</v>
      </c>
      <c r="P127" s="73"/>
      <c r="Q127" s="73"/>
      <c r="R127" s="73"/>
      <c r="S127" s="74"/>
      <c r="T127" s="72">
        <f t="shared" si="37"/>
        <v>2073.6099999999997</v>
      </c>
      <c r="U127" s="73"/>
      <c r="V127" s="73"/>
      <c r="W127" s="73"/>
      <c r="X127" s="74"/>
      <c r="Y127" s="72">
        <f t="shared" si="38"/>
        <v>4072.95</v>
      </c>
      <c r="Z127" s="73"/>
      <c r="AA127" s="73"/>
      <c r="AB127" s="73"/>
      <c r="AC127" s="74"/>
      <c r="AD127" s="88">
        <f t="shared" si="39"/>
        <v>35.983428683792965</v>
      </c>
      <c r="AE127" s="89"/>
      <c r="AF127" s="89"/>
      <c r="AG127" s="89"/>
      <c r="AH127" s="90"/>
      <c r="AI127" s="84">
        <v>40</v>
      </c>
      <c r="AJ127" s="85"/>
      <c r="AK127" s="85"/>
      <c r="AL127" s="86"/>
      <c r="AM127" s="84">
        <v>14</v>
      </c>
      <c r="AN127" s="85"/>
      <c r="AO127" s="85"/>
      <c r="AP127" s="86"/>
      <c r="AQ127" s="72">
        <f t="shared" si="40"/>
        <v>0.3373610604956268</v>
      </c>
      <c r="AR127" s="73"/>
      <c r="AS127" s="73"/>
      <c r="AT127" s="74"/>
      <c r="AU127" s="72">
        <f t="shared" si="41"/>
        <v>1</v>
      </c>
      <c r="AV127" s="73"/>
      <c r="AW127" s="73"/>
      <c r="AX127" s="74"/>
      <c r="AY127" s="72">
        <f t="shared" si="42"/>
        <v>0.8891397050194614</v>
      </c>
      <c r="AZ127" s="73"/>
      <c r="BA127" s="73"/>
      <c r="BB127" s="74"/>
      <c r="BC127" s="72">
        <f>Z116*AU127*AY127</f>
        <v>55.12666171120661</v>
      </c>
      <c r="BD127" s="73"/>
      <c r="BE127" s="73"/>
      <c r="BF127" s="73"/>
      <c r="BG127" s="74"/>
      <c r="BH127" s="87" t="str">
        <f t="shared" si="43"/>
        <v>O.K</v>
      </c>
      <c r="BI127" s="70"/>
      <c r="BJ127" s="70"/>
      <c r="BK127" s="71"/>
    </row>
    <row r="128" spans="3:63" ht="18.75" customHeight="1">
      <c r="C128" s="84">
        <v>901</v>
      </c>
      <c r="D128" s="85"/>
      <c r="E128" s="86"/>
      <c r="F128" s="127">
        <v>228592821333.333</v>
      </c>
      <c r="G128" s="73"/>
      <c r="H128" s="73"/>
      <c r="I128" s="73"/>
      <c r="J128" s="74"/>
      <c r="K128" s="88">
        <v>1420</v>
      </c>
      <c r="L128" s="89"/>
      <c r="M128" s="89"/>
      <c r="N128" s="90"/>
      <c r="O128" s="72">
        <f t="shared" si="36"/>
        <v>-4638.33</v>
      </c>
      <c r="P128" s="73"/>
      <c r="Q128" s="73"/>
      <c r="R128" s="73"/>
      <c r="S128" s="74"/>
      <c r="T128" s="72">
        <f t="shared" si="37"/>
        <v>-7663.98</v>
      </c>
      <c r="U128" s="73"/>
      <c r="V128" s="73"/>
      <c r="W128" s="73"/>
      <c r="X128" s="74"/>
      <c r="Y128" s="72">
        <f t="shared" si="38"/>
        <v>3025.6499999999996</v>
      </c>
      <c r="Z128" s="73"/>
      <c r="AA128" s="73"/>
      <c r="AB128" s="73"/>
      <c r="AC128" s="74"/>
      <c r="AD128" s="88">
        <f t="shared" si="39"/>
        <v>18.795091529733455</v>
      </c>
      <c r="AE128" s="89"/>
      <c r="AF128" s="89"/>
      <c r="AG128" s="89"/>
      <c r="AH128" s="90"/>
      <c r="AI128" s="84">
        <v>60</v>
      </c>
      <c r="AJ128" s="85"/>
      <c r="AK128" s="85"/>
      <c r="AL128" s="86"/>
      <c r="AM128" s="84">
        <v>14</v>
      </c>
      <c r="AN128" s="85"/>
      <c r="AO128" s="85"/>
      <c r="AP128" s="86"/>
      <c r="AQ128" s="72">
        <f t="shared" si="40"/>
        <v>1.652314518371914</v>
      </c>
      <c r="AR128" s="73"/>
      <c r="AS128" s="73"/>
      <c r="AT128" s="74"/>
      <c r="AU128" s="72">
        <f t="shared" si="41"/>
        <v>1.3</v>
      </c>
      <c r="AV128" s="73"/>
      <c r="AW128" s="73"/>
      <c r="AX128" s="74"/>
      <c r="AY128" s="72">
        <f t="shared" si="42"/>
        <v>0.8034284189446518</v>
      </c>
      <c r="AZ128" s="73"/>
      <c r="BA128" s="73"/>
      <c r="BB128" s="74"/>
      <c r="BC128" s="72">
        <f>Z116*AU128*AY128</f>
        <v>64.75633056693894</v>
      </c>
      <c r="BD128" s="73"/>
      <c r="BE128" s="73"/>
      <c r="BF128" s="73"/>
      <c r="BG128" s="74"/>
      <c r="BH128" s="87" t="str">
        <f t="shared" si="43"/>
        <v>O.K</v>
      </c>
      <c r="BI128" s="70"/>
      <c r="BJ128" s="70"/>
      <c r="BK128" s="71"/>
    </row>
    <row r="129" spans="3:63" ht="18.75" customHeight="1">
      <c r="C129" s="84">
        <v>1001</v>
      </c>
      <c r="D129" s="85"/>
      <c r="E129" s="86"/>
      <c r="F129" s="127">
        <v>161861132000</v>
      </c>
      <c r="G129" s="73"/>
      <c r="H129" s="73"/>
      <c r="I129" s="73"/>
      <c r="J129" s="74"/>
      <c r="K129" s="88">
        <v>1430</v>
      </c>
      <c r="L129" s="89"/>
      <c r="M129" s="89"/>
      <c r="N129" s="90"/>
      <c r="O129" s="72">
        <f t="shared" si="36"/>
        <v>-17292.41</v>
      </c>
      <c r="P129" s="73"/>
      <c r="Q129" s="73"/>
      <c r="R129" s="73"/>
      <c r="S129" s="74"/>
      <c r="T129" s="72">
        <f t="shared" si="37"/>
        <v>-20085.129999999997</v>
      </c>
      <c r="U129" s="73"/>
      <c r="V129" s="73"/>
      <c r="W129" s="73"/>
      <c r="X129" s="74"/>
      <c r="Y129" s="72">
        <f t="shared" si="38"/>
        <v>2792.7199999999975</v>
      </c>
      <c r="Z129" s="73"/>
      <c r="AA129" s="73"/>
      <c r="AB129" s="73"/>
      <c r="AC129" s="74"/>
      <c r="AD129" s="88">
        <f t="shared" si="39"/>
        <v>24.672937540063643</v>
      </c>
      <c r="AE129" s="89"/>
      <c r="AF129" s="89"/>
      <c r="AG129" s="89"/>
      <c r="AH129" s="90"/>
      <c r="AI129" s="84">
        <v>40</v>
      </c>
      <c r="AJ129" s="85"/>
      <c r="AK129" s="85"/>
      <c r="AL129" s="86"/>
      <c r="AM129" s="84">
        <v>14</v>
      </c>
      <c r="AN129" s="85"/>
      <c r="AO129" s="85"/>
      <c r="AP129" s="86"/>
      <c r="AQ129" s="72">
        <f t="shared" si="40"/>
        <v>1.161499756251442</v>
      </c>
      <c r="AR129" s="73"/>
      <c r="AS129" s="73"/>
      <c r="AT129" s="74"/>
      <c r="AU129" s="72">
        <f t="shared" si="41"/>
        <v>1.3</v>
      </c>
      <c r="AV129" s="73"/>
      <c r="AW129" s="73"/>
      <c r="AX129" s="74"/>
      <c r="AY129" s="72">
        <f t="shared" si="42"/>
        <v>0.8891397050194614</v>
      </c>
      <c r="AZ129" s="73"/>
      <c r="BA129" s="73"/>
      <c r="BB129" s="74"/>
      <c r="BC129" s="72">
        <f>Z116*AU129*AY129</f>
        <v>71.66466022456859</v>
      </c>
      <c r="BD129" s="73"/>
      <c r="BE129" s="73"/>
      <c r="BF129" s="73"/>
      <c r="BG129" s="74"/>
      <c r="BH129" s="87" t="str">
        <f t="shared" si="43"/>
        <v>O.K</v>
      </c>
      <c r="BI129" s="70"/>
      <c r="BJ129" s="70"/>
      <c r="BK129" s="71"/>
    </row>
    <row r="130" spans="3:63" ht="18.75" customHeight="1">
      <c r="C130" s="84">
        <v>1101</v>
      </c>
      <c r="D130" s="85"/>
      <c r="E130" s="86"/>
      <c r="F130" s="127">
        <v>161861132000</v>
      </c>
      <c r="G130" s="73"/>
      <c r="H130" s="73"/>
      <c r="I130" s="73"/>
      <c r="J130" s="74"/>
      <c r="K130" s="88">
        <v>1430</v>
      </c>
      <c r="L130" s="89"/>
      <c r="M130" s="89"/>
      <c r="N130" s="90"/>
      <c r="O130" s="72">
        <f t="shared" si="36"/>
        <v>-7291.359999999999</v>
      </c>
      <c r="P130" s="73"/>
      <c r="Q130" s="73"/>
      <c r="R130" s="73"/>
      <c r="S130" s="74"/>
      <c r="T130" s="72">
        <f t="shared" si="37"/>
        <v>-10361.119999999999</v>
      </c>
      <c r="U130" s="73"/>
      <c r="V130" s="73"/>
      <c r="W130" s="73"/>
      <c r="X130" s="74"/>
      <c r="Y130" s="72">
        <f t="shared" si="38"/>
        <v>3069.76</v>
      </c>
      <c r="Z130" s="73"/>
      <c r="AA130" s="73"/>
      <c r="AB130" s="73"/>
      <c r="AC130" s="74"/>
      <c r="AD130" s="88">
        <f t="shared" si="39"/>
        <v>27.120512168418546</v>
      </c>
      <c r="AE130" s="89"/>
      <c r="AF130" s="89"/>
      <c r="AG130" s="89"/>
      <c r="AH130" s="90"/>
      <c r="AI130" s="84">
        <v>40</v>
      </c>
      <c r="AJ130" s="85"/>
      <c r="AK130" s="85"/>
      <c r="AL130" s="86"/>
      <c r="AM130" s="84">
        <v>14</v>
      </c>
      <c r="AN130" s="85"/>
      <c r="AO130" s="85"/>
      <c r="AP130" s="86"/>
      <c r="AQ130" s="72">
        <f t="shared" si="40"/>
        <v>1.4210133637620417</v>
      </c>
      <c r="AR130" s="73"/>
      <c r="AS130" s="73"/>
      <c r="AT130" s="74"/>
      <c r="AU130" s="72">
        <f t="shared" si="41"/>
        <v>1.3</v>
      </c>
      <c r="AV130" s="73"/>
      <c r="AW130" s="73"/>
      <c r="AX130" s="74"/>
      <c r="AY130" s="72">
        <f t="shared" si="42"/>
        <v>0.8891397050194614</v>
      </c>
      <c r="AZ130" s="73"/>
      <c r="BA130" s="73"/>
      <c r="BB130" s="74"/>
      <c r="BC130" s="72">
        <f>Z116*AU130*AY130</f>
        <v>71.66466022456859</v>
      </c>
      <c r="BD130" s="73"/>
      <c r="BE130" s="73"/>
      <c r="BF130" s="73"/>
      <c r="BG130" s="74"/>
      <c r="BH130" s="87" t="str">
        <f t="shared" si="43"/>
        <v>O.K</v>
      </c>
      <c r="BI130" s="70"/>
      <c r="BJ130" s="70"/>
      <c r="BK130" s="71"/>
    </row>
    <row r="131" spans="3:63" ht="18.75" customHeight="1">
      <c r="C131" s="84">
        <v>1201</v>
      </c>
      <c r="D131" s="85"/>
      <c r="E131" s="86"/>
      <c r="F131" s="127">
        <v>128503486833.333</v>
      </c>
      <c r="G131" s="73"/>
      <c r="H131" s="73"/>
      <c r="I131" s="73"/>
      <c r="J131" s="74"/>
      <c r="K131" s="88">
        <v>1435</v>
      </c>
      <c r="L131" s="89"/>
      <c r="M131" s="89"/>
      <c r="N131" s="90"/>
      <c r="O131" s="72">
        <f t="shared" si="36"/>
        <v>620.0900000000001</v>
      </c>
      <c r="P131" s="73"/>
      <c r="Q131" s="73"/>
      <c r="R131" s="73"/>
      <c r="S131" s="74"/>
      <c r="T131" s="72">
        <f t="shared" si="37"/>
        <v>-3188.44</v>
      </c>
      <c r="U131" s="73"/>
      <c r="V131" s="73"/>
      <c r="W131" s="73"/>
      <c r="X131" s="74"/>
      <c r="Y131" s="72">
        <f t="shared" si="38"/>
        <v>3808.53</v>
      </c>
      <c r="Z131" s="73"/>
      <c r="AA131" s="73"/>
      <c r="AB131" s="73"/>
      <c r="AC131" s="74"/>
      <c r="AD131" s="88">
        <f t="shared" si="39"/>
        <v>42.52990081964337</v>
      </c>
      <c r="AE131" s="89"/>
      <c r="AF131" s="89"/>
      <c r="AG131" s="89"/>
      <c r="AH131" s="90"/>
      <c r="AI131" s="84">
        <v>30</v>
      </c>
      <c r="AJ131" s="85"/>
      <c r="AK131" s="85"/>
      <c r="AL131" s="86"/>
      <c r="AM131" s="84">
        <v>14</v>
      </c>
      <c r="AN131" s="85"/>
      <c r="AO131" s="85"/>
      <c r="AP131" s="86"/>
      <c r="AQ131" s="72">
        <f t="shared" si="40"/>
        <v>-5.1418987566321</v>
      </c>
      <c r="AR131" s="73"/>
      <c r="AS131" s="73"/>
      <c r="AT131" s="74"/>
      <c r="AU131" s="72">
        <f t="shared" si="41"/>
        <v>1.1843055898410366</v>
      </c>
      <c r="AV131" s="73"/>
      <c r="AW131" s="73"/>
      <c r="AX131" s="74"/>
      <c r="AY131" s="72">
        <f t="shared" si="42"/>
        <v>0.9554427922043668</v>
      </c>
      <c r="AZ131" s="73"/>
      <c r="BA131" s="73"/>
      <c r="BB131" s="74"/>
      <c r="BC131" s="72">
        <f>Z116*AU131*AY131</f>
        <v>70.1552468540195</v>
      </c>
      <c r="BD131" s="73"/>
      <c r="BE131" s="73"/>
      <c r="BF131" s="73"/>
      <c r="BG131" s="74"/>
      <c r="BH131" s="87" t="str">
        <f t="shared" si="43"/>
        <v>O.K</v>
      </c>
      <c r="BI131" s="70"/>
      <c r="BJ131" s="70"/>
      <c r="BK131" s="71"/>
    </row>
    <row r="132" spans="3:63" ht="18.75" customHeight="1">
      <c r="C132" s="84">
        <v>1301</v>
      </c>
      <c r="D132" s="85"/>
      <c r="E132" s="86"/>
      <c r="F132" s="127">
        <v>161861132000</v>
      </c>
      <c r="G132" s="73"/>
      <c r="H132" s="73"/>
      <c r="I132" s="73"/>
      <c r="J132" s="74"/>
      <c r="K132" s="88">
        <v>1430</v>
      </c>
      <c r="L132" s="89"/>
      <c r="M132" s="89"/>
      <c r="N132" s="90"/>
      <c r="O132" s="72">
        <f t="shared" si="36"/>
        <v>5557.34</v>
      </c>
      <c r="P132" s="73"/>
      <c r="Q132" s="73"/>
      <c r="R132" s="73"/>
      <c r="S132" s="74"/>
      <c r="T132" s="72">
        <f t="shared" si="37"/>
        <v>1315.73</v>
      </c>
      <c r="U132" s="73"/>
      <c r="V132" s="73"/>
      <c r="W132" s="73"/>
      <c r="X132" s="74"/>
      <c r="Y132" s="72">
        <f t="shared" si="38"/>
        <v>4241.610000000001</v>
      </c>
      <c r="Z132" s="73"/>
      <c r="AA132" s="73"/>
      <c r="AB132" s="73"/>
      <c r="AC132" s="74"/>
      <c r="AD132" s="88">
        <f t="shared" si="39"/>
        <v>37.47349487213521</v>
      </c>
      <c r="AE132" s="89"/>
      <c r="AF132" s="89"/>
      <c r="AG132" s="89"/>
      <c r="AH132" s="90"/>
      <c r="AI132" s="84">
        <v>40</v>
      </c>
      <c r="AJ132" s="85"/>
      <c r="AK132" s="85"/>
      <c r="AL132" s="86"/>
      <c r="AM132" s="84">
        <v>14</v>
      </c>
      <c r="AN132" s="85"/>
      <c r="AO132" s="85"/>
      <c r="AP132" s="86"/>
      <c r="AQ132" s="72">
        <f t="shared" si="40"/>
        <v>0.2367553541802373</v>
      </c>
      <c r="AR132" s="73"/>
      <c r="AS132" s="73"/>
      <c r="AT132" s="74"/>
      <c r="AU132" s="72">
        <f t="shared" si="41"/>
        <v>1</v>
      </c>
      <c r="AV132" s="73"/>
      <c r="AW132" s="73"/>
      <c r="AX132" s="74"/>
      <c r="AY132" s="72">
        <f t="shared" si="42"/>
        <v>0.8891397050194614</v>
      </c>
      <c r="AZ132" s="73"/>
      <c r="BA132" s="73"/>
      <c r="BB132" s="74"/>
      <c r="BC132" s="72">
        <f>Z116*AU132*AY132</f>
        <v>55.12666171120661</v>
      </c>
      <c r="BD132" s="73"/>
      <c r="BE132" s="73"/>
      <c r="BF132" s="73"/>
      <c r="BG132" s="74"/>
      <c r="BH132" s="87" t="str">
        <f t="shared" si="43"/>
        <v>O.K</v>
      </c>
      <c r="BI132" s="70"/>
      <c r="BJ132" s="70"/>
      <c r="BK132" s="71"/>
    </row>
    <row r="133" spans="3:63" ht="18.75" customHeight="1">
      <c r="C133" s="84">
        <v>1401</v>
      </c>
      <c r="D133" s="85"/>
      <c r="E133" s="86"/>
      <c r="F133" s="127">
        <v>128503486833.333</v>
      </c>
      <c r="G133" s="73"/>
      <c r="H133" s="73"/>
      <c r="I133" s="73"/>
      <c r="J133" s="74"/>
      <c r="K133" s="88">
        <v>1435</v>
      </c>
      <c r="L133" s="89"/>
      <c r="M133" s="89"/>
      <c r="N133" s="90"/>
      <c r="O133" s="72">
        <f t="shared" si="36"/>
        <v>7244.91</v>
      </c>
      <c r="P133" s="73"/>
      <c r="Q133" s="73"/>
      <c r="R133" s="73"/>
      <c r="S133" s="74"/>
      <c r="T133" s="72">
        <f t="shared" si="37"/>
        <v>3060.59</v>
      </c>
      <c r="U133" s="73"/>
      <c r="V133" s="73"/>
      <c r="W133" s="73"/>
      <c r="X133" s="74"/>
      <c r="Y133" s="72">
        <f t="shared" si="38"/>
        <v>4184.32</v>
      </c>
      <c r="Z133" s="73"/>
      <c r="AA133" s="73"/>
      <c r="AB133" s="73"/>
      <c r="AC133" s="74"/>
      <c r="AD133" s="88">
        <f t="shared" si="39"/>
        <v>46.72635231904439</v>
      </c>
      <c r="AE133" s="89"/>
      <c r="AF133" s="89"/>
      <c r="AG133" s="89"/>
      <c r="AH133" s="90"/>
      <c r="AI133" s="84">
        <v>30</v>
      </c>
      <c r="AJ133" s="85"/>
      <c r="AK133" s="85"/>
      <c r="AL133" s="86"/>
      <c r="AM133" s="84">
        <v>14</v>
      </c>
      <c r="AN133" s="85"/>
      <c r="AO133" s="85"/>
      <c r="AP133" s="86"/>
      <c r="AQ133" s="72">
        <f t="shared" si="40"/>
        <v>0.42244693170791636</v>
      </c>
      <c r="AR133" s="73"/>
      <c r="AS133" s="73"/>
      <c r="AT133" s="74"/>
      <c r="AU133" s="72">
        <f t="shared" si="41"/>
        <v>1</v>
      </c>
      <c r="AV133" s="73"/>
      <c r="AW133" s="73"/>
      <c r="AX133" s="74"/>
      <c r="AY133" s="72">
        <f t="shared" si="42"/>
        <v>0.9554427922043668</v>
      </c>
      <c r="AZ133" s="73"/>
      <c r="BA133" s="73"/>
      <c r="BB133" s="74"/>
      <c r="BC133" s="72">
        <f>Z116*AU133*AY133</f>
        <v>59.23745311667074</v>
      </c>
      <c r="BD133" s="73"/>
      <c r="BE133" s="73"/>
      <c r="BF133" s="73"/>
      <c r="BG133" s="74"/>
      <c r="BH133" s="87" t="str">
        <f t="shared" si="43"/>
        <v>O.K</v>
      </c>
      <c r="BI133" s="70"/>
      <c r="BJ133" s="70"/>
      <c r="BK133" s="71"/>
    </row>
    <row r="134" spans="3:63" ht="18.75" customHeight="1">
      <c r="C134" s="84">
        <v>1501</v>
      </c>
      <c r="D134" s="85"/>
      <c r="E134" s="86"/>
      <c r="F134" s="127">
        <v>161861132000</v>
      </c>
      <c r="G134" s="73"/>
      <c r="H134" s="73"/>
      <c r="I134" s="73"/>
      <c r="J134" s="74"/>
      <c r="K134" s="88">
        <v>1430</v>
      </c>
      <c r="L134" s="89"/>
      <c r="M134" s="89"/>
      <c r="N134" s="90"/>
      <c r="O134" s="72">
        <f t="shared" si="36"/>
        <v>5555.85</v>
      </c>
      <c r="P134" s="73"/>
      <c r="Q134" s="73"/>
      <c r="R134" s="73"/>
      <c r="S134" s="74"/>
      <c r="T134" s="72">
        <f t="shared" si="37"/>
        <v>1314.04</v>
      </c>
      <c r="U134" s="73"/>
      <c r="V134" s="73"/>
      <c r="W134" s="73"/>
      <c r="X134" s="74"/>
      <c r="Y134" s="72">
        <f t="shared" si="38"/>
        <v>4241.81</v>
      </c>
      <c r="Z134" s="73"/>
      <c r="AA134" s="73"/>
      <c r="AB134" s="73"/>
      <c r="AC134" s="74"/>
      <c r="AD134" s="88">
        <f t="shared" si="39"/>
        <v>37.475261818878174</v>
      </c>
      <c r="AE134" s="89"/>
      <c r="AF134" s="89"/>
      <c r="AG134" s="89"/>
      <c r="AH134" s="90"/>
      <c r="AI134" s="84">
        <v>40</v>
      </c>
      <c r="AJ134" s="85"/>
      <c r="AK134" s="85"/>
      <c r="AL134" s="86"/>
      <c r="AM134" s="84">
        <v>14</v>
      </c>
      <c r="AN134" s="85"/>
      <c r="AO134" s="85"/>
      <c r="AP134" s="86"/>
      <c r="AQ134" s="72">
        <f t="shared" si="40"/>
        <v>0.23651466472276966</v>
      </c>
      <c r="AR134" s="73"/>
      <c r="AS134" s="73"/>
      <c r="AT134" s="74"/>
      <c r="AU134" s="72">
        <f t="shared" si="41"/>
        <v>1</v>
      </c>
      <c r="AV134" s="73"/>
      <c r="AW134" s="73"/>
      <c r="AX134" s="74"/>
      <c r="AY134" s="72">
        <f t="shared" si="42"/>
        <v>0.8891397050194614</v>
      </c>
      <c r="AZ134" s="73"/>
      <c r="BA134" s="73"/>
      <c r="BB134" s="74"/>
      <c r="BC134" s="72">
        <f>Z116*AU134*AY134</f>
        <v>55.12666171120661</v>
      </c>
      <c r="BD134" s="73"/>
      <c r="BE134" s="73"/>
      <c r="BF134" s="73"/>
      <c r="BG134" s="74"/>
      <c r="BH134" s="87" t="str">
        <f t="shared" si="43"/>
        <v>O.K</v>
      </c>
      <c r="BI134" s="70"/>
      <c r="BJ134" s="70"/>
      <c r="BK134" s="71"/>
    </row>
    <row r="135" spans="3:63" ht="18.75" customHeight="1">
      <c r="C135" s="84">
        <v>1601</v>
      </c>
      <c r="D135" s="85"/>
      <c r="E135" s="86"/>
      <c r="F135" s="127">
        <v>161861132000</v>
      </c>
      <c r="G135" s="73"/>
      <c r="H135" s="73"/>
      <c r="I135" s="73"/>
      <c r="J135" s="74"/>
      <c r="K135" s="88">
        <v>1430</v>
      </c>
      <c r="L135" s="89"/>
      <c r="M135" s="89"/>
      <c r="N135" s="90"/>
      <c r="O135" s="72">
        <f t="shared" si="36"/>
        <v>617.0800000000002</v>
      </c>
      <c r="P135" s="73"/>
      <c r="Q135" s="73"/>
      <c r="R135" s="73"/>
      <c r="S135" s="74"/>
      <c r="T135" s="72">
        <f t="shared" si="37"/>
        <v>-3192.04</v>
      </c>
      <c r="U135" s="73"/>
      <c r="V135" s="73"/>
      <c r="W135" s="73"/>
      <c r="X135" s="74"/>
      <c r="Y135" s="72">
        <f t="shared" si="38"/>
        <v>3809.12</v>
      </c>
      <c r="Z135" s="73"/>
      <c r="AA135" s="73"/>
      <c r="AB135" s="73"/>
      <c r="AC135" s="74"/>
      <c r="AD135" s="88">
        <f t="shared" si="39"/>
        <v>33.65256088781092</v>
      </c>
      <c r="AE135" s="89"/>
      <c r="AF135" s="89"/>
      <c r="AG135" s="89"/>
      <c r="AH135" s="90"/>
      <c r="AI135" s="84">
        <v>40</v>
      </c>
      <c r="AJ135" s="85"/>
      <c r="AK135" s="85"/>
      <c r="AL135" s="86"/>
      <c r="AM135" s="84">
        <v>14</v>
      </c>
      <c r="AN135" s="85"/>
      <c r="AO135" s="85"/>
      <c r="AP135" s="86"/>
      <c r="AQ135" s="72">
        <f t="shared" si="40"/>
        <v>-5.172813897711802</v>
      </c>
      <c r="AR135" s="73"/>
      <c r="AS135" s="73"/>
      <c r="AT135" s="74"/>
      <c r="AU135" s="72">
        <f t="shared" si="41"/>
        <v>1.1848336877728882</v>
      </c>
      <c r="AV135" s="73"/>
      <c r="AW135" s="73"/>
      <c r="AX135" s="74"/>
      <c r="AY135" s="72">
        <f t="shared" si="42"/>
        <v>0.8891397050194614</v>
      </c>
      <c r="AZ135" s="73"/>
      <c r="BA135" s="73"/>
      <c r="BB135" s="74"/>
      <c r="BC135" s="72">
        <f>Z116*AU135*AY135</f>
        <v>65.3159258898974</v>
      </c>
      <c r="BD135" s="73"/>
      <c r="BE135" s="73"/>
      <c r="BF135" s="73"/>
      <c r="BG135" s="74"/>
      <c r="BH135" s="87" t="str">
        <f t="shared" si="43"/>
        <v>O.K</v>
      </c>
      <c r="BI135" s="70"/>
      <c r="BJ135" s="70"/>
      <c r="BK135" s="71"/>
    </row>
    <row r="136" spans="3:63" ht="18.75" customHeight="1">
      <c r="C136" s="84">
        <v>1701</v>
      </c>
      <c r="D136" s="85"/>
      <c r="E136" s="86"/>
      <c r="F136" s="127">
        <v>228592821333.333</v>
      </c>
      <c r="G136" s="73"/>
      <c r="H136" s="73"/>
      <c r="I136" s="73"/>
      <c r="J136" s="74"/>
      <c r="K136" s="88">
        <v>1420</v>
      </c>
      <c r="L136" s="89"/>
      <c r="M136" s="89"/>
      <c r="N136" s="90"/>
      <c r="O136" s="72">
        <f t="shared" si="36"/>
        <v>-7296.43</v>
      </c>
      <c r="P136" s="73"/>
      <c r="Q136" s="73"/>
      <c r="R136" s="73"/>
      <c r="S136" s="74"/>
      <c r="T136" s="72">
        <f t="shared" si="37"/>
        <v>-10366.69</v>
      </c>
      <c r="U136" s="73"/>
      <c r="V136" s="73"/>
      <c r="W136" s="73"/>
      <c r="X136" s="74"/>
      <c r="Y136" s="72">
        <f t="shared" si="38"/>
        <v>3070.26</v>
      </c>
      <c r="Z136" s="73"/>
      <c r="AA136" s="73"/>
      <c r="AB136" s="73"/>
      <c r="AC136" s="74"/>
      <c r="AD136" s="88">
        <f t="shared" si="39"/>
        <v>19.072205218739587</v>
      </c>
      <c r="AE136" s="89"/>
      <c r="AF136" s="89"/>
      <c r="AG136" s="89"/>
      <c r="AH136" s="90"/>
      <c r="AI136" s="84">
        <v>60</v>
      </c>
      <c r="AJ136" s="85"/>
      <c r="AK136" s="85"/>
      <c r="AL136" s="86"/>
      <c r="AM136" s="84">
        <v>14</v>
      </c>
      <c r="AN136" s="85"/>
      <c r="AO136" s="85"/>
      <c r="AP136" s="86"/>
      <c r="AQ136" s="72">
        <f t="shared" si="40"/>
        <v>1.4207893449262174</v>
      </c>
      <c r="AR136" s="73"/>
      <c r="AS136" s="73"/>
      <c r="AT136" s="74"/>
      <c r="AU136" s="72">
        <f t="shared" si="41"/>
        <v>1.3</v>
      </c>
      <c r="AV136" s="73"/>
      <c r="AW136" s="73"/>
      <c r="AX136" s="74"/>
      <c r="AY136" s="72">
        <f t="shared" si="42"/>
        <v>0.8034284189446518</v>
      </c>
      <c r="AZ136" s="73"/>
      <c r="BA136" s="73"/>
      <c r="BB136" s="74"/>
      <c r="BC136" s="72">
        <f>Z116*AU136*AY136</f>
        <v>64.75633056693894</v>
      </c>
      <c r="BD136" s="73"/>
      <c r="BE136" s="73"/>
      <c r="BF136" s="73"/>
      <c r="BG136" s="74"/>
      <c r="BH136" s="87" t="str">
        <f t="shared" si="43"/>
        <v>O.K</v>
      </c>
      <c r="BI136" s="70"/>
      <c r="BJ136" s="70"/>
      <c r="BK136" s="71"/>
    </row>
    <row r="137" spans="3:63" ht="18.75" customHeight="1">
      <c r="C137" s="84">
        <v>1801</v>
      </c>
      <c r="D137" s="85"/>
      <c r="E137" s="86"/>
      <c r="F137" s="127">
        <v>161861132000</v>
      </c>
      <c r="G137" s="73"/>
      <c r="H137" s="73"/>
      <c r="I137" s="73"/>
      <c r="J137" s="74"/>
      <c r="K137" s="88">
        <v>1430</v>
      </c>
      <c r="L137" s="89"/>
      <c r="M137" s="89"/>
      <c r="N137" s="90"/>
      <c r="O137" s="72">
        <f t="shared" si="36"/>
        <v>-17293.95</v>
      </c>
      <c r="P137" s="73"/>
      <c r="Q137" s="73"/>
      <c r="R137" s="73"/>
      <c r="S137" s="74"/>
      <c r="T137" s="72">
        <f t="shared" si="37"/>
        <v>-20086.61</v>
      </c>
      <c r="U137" s="73"/>
      <c r="V137" s="73"/>
      <c r="W137" s="73"/>
      <c r="X137" s="74"/>
      <c r="Y137" s="72">
        <f t="shared" si="38"/>
        <v>2792.66</v>
      </c>
      <c r="Z137" s="73"/>
      <c r="AA137" s="73"/>
      <c r="AB137" s="73"/>
      <c r="AC137" s="74"/>
      <c r="AD137" s="88">
        <f t="shared" si="39"/>
        <v>24.67240745604077</v>
      </c>
      <c r="AE137" s="89"/>
      <c r="AF137" s="89"/>
      <c r="AG137" s="89"/>
      <c r="AH137" s="90"/>
      <c r="AI137" s="84">
        <v>40</v>
      </c>
      <c r="AJ137" s="85"/>
      <c r="AK137" s="85"/>
      <c r="AL137" s="86"/>
      <c r="AM137" s="84">
        <v>14</v>
      </c>
      <c r="AN137" s="85"/>
      <c r="AO137" s="85"/>
      <c r="AP137" s="86"/>
      <c r="AQ137" s="72">
        <f t="shared" si="40"/>
        <v>1.1614819055218732</v>
      </c>
      <c r="AR137" s="73"/>
      <c r="AS137" s="73"/>
      <c r="AT137" s="74"/>
      <c r="AU137" s="72">
        <f t="shared" si="41"/>
        <v>1.3</v>
      </c>
      <c r="AV137" s="73"/>
      <c r="AW137" s="73"/>
      <c r="AX137" s="74"/>
      <c r="AY137" s="72">
        <f t="shared" si="42"/>
        <v>0.8891397050194614</v>
      </c>
      <c r="AZ137" s="73"/>
      <c r="BA137" s="73"/>
      <c r="BB137" s="74"/>
      <c r="BC137" s="72">
        <f>Z116*AU137*AY137</f>
        <v>71.66466022456859</v>
      </c>
      <c r="BD137" s="73"/>
      <c r="BE137" s="73"/>
      <c r="BF137" s="73"/>
      <c r="BG137" s="74"/>
      <c r="BH137" s="87" t="str">
        <f t="shared" si="43"/>
        <v>O.K</v>
      </c>
      <c r="BI137" s="70"/>
      <c r="BJ137" s="70"/>
      <c r="BK137" s="71"/>
    </row>
    <row r="138" spans="3:63" ht="18.75" customHeight="1">
      <c r="C138" s="84">
        <v>1901</v>
      </c>
      <c r="D138" s="85"/>
      <c r="E138" s="86"/>
      <c r="F138" s="127">
        <v>161861132000</v>
      </c>
      <c r="G138" s="73"/>
      <c r="H138" s="73"/>
      <c r="I138" s="73"/>
      <c r="J138" s="74"/>
      <c r="K138" s="88">
        <v>1430</v>
      </c>
      <c r="L138" s="89"/>
      <c r="M138" s="89"/>
      <c r="N138" s="90"/>
      <c r="O138" s="72">
        <f t="shared" si="36"/>
        <v>-4636.1900000000005</v>
      </c>
      <c r="P138" s="73"/>
      <c r="Q138" s="73"/>
      <c r="R138" s="73"/>
      <c r="S138" s="74"/>
      <c r="T138" s="72">
        <f t="shared" si="37"/>
        <v>-7661.33</v>
      </c>
      <c r="U138" s="73"/>
      <c r="V138" s="73"/>
      <c r="W138" s="73"/>
      <c r="X138" s="74"/>
      <c r="Y138" s="72">
        <f t="shared" si="38"/>
        <v>3025.1399999999994</v>
      </c>
      <c r="Z138" s="73"/>
      <c r="AA138" s="73"/>
      <c r="AB138" s="73"/>
      <c r="AC138" s="74"/>
      <c r="AD138" s="88">
        <f t="shared" si="39"/>
        <v>26.72630635006308</v>
      </c>
      <c r="AE138" s="89"/>
      <c r="AF138" s="89"/>
      <c r="AG138" s="89"/>
      <c r="AH138" s="90"/>
      <c r="AI138" s="84">
        <v>40</v>
      </c>
      <c r="AJ138" s="85"/>
      <c r="AK138" s="85"/>
      <c r="AL138" s="86"/>
      <c r="AM138" s="84">
        <v>14</v>
      </c>
      <c r="AN138" s="85"/>
      <c r="AO138" s="85"/>
      <c r="AP138" s="86"/>
      <c r="AQ138" s="72">
        <f t="shared" si="40"/>
        <v>1.652505613445523</v>
      </c>
      <c r="AR138" s="73"/>
      <c r="AS138" s="73"/>
      <c r="AT138" s="74"/>
      <c r="AU138" s="72">
        <f t="shared" si="41"/>
        <v>1.3</v>
      </c>
      <c r="AV138" s="73"/>
      <c r="AW138" s="73"/>
      <c r="AX138" s="74"/>
      <c r="AY138" s="72">
        <f t="shared" si="42"/>
        <v>0.8891397050194614</v>
      </c>
      <c r="AZ138" s="73"/>
      <c r="BA138" s="73"/>
      <c r="BB138" s="74"/>
      <c r="BC138" s="72">
        <f>Z116*AU138*AY138</f>
        <v>71.66466022456859</v>
      </c>
      <c r="BD138" s="73"/>
      <c r="BE138" s="73"/>
      <c r="BF138" s="73"/>
      <c r="BG138" s="74"/>
      <c r="BH138" s="87" t="str">
        <f t="shared" si="43"/>
        <v>O.K</v>
      </c>
      <c r="BI138" s="70"/>
      <c r="BJ138" s="70"/>
      <c r="BK138" s="71"/>
    </row>
    <row r="139" spans="3:63" ht="18.75" customHeight="1">
      <c r="C139" s="84">
        <v>2001</v>
      </c>
      <c r="D139" s="85"/>
      <c r="E139" s="86"/>
      <c r="F139" s="127">
        <v>195223979166.666</v>
      </c>
      <c r="G139" s="73"/>
      <c r="H139" s="73"/>
      <c r="I139" s="73"/>
      <c r="J139" s="74"/>
      <c r="K139" s="88">
        <v>1425</v>
      </c>
      <c r="L139" s="89"/>
      <c r="M139" s="89"/>
      <c r="N139" s="90"/>
      <c r="O139" s="72">
        <f t="shared" si="36"/>
        <v>6148.02</v>
      </c>
      <c r="P139" s="73"/>
      <c r="Q139" s="73"/>
      <c r="R139" s="73"/>
      <c r="S139" s="74"/>
      <c r="T139" s="72">
        <f t="shared" si="37"/>
        <v>2075.54</v>
      </c>
      <c r="U139" s="73"/>
      <c r="V139" s="73"/>
      <c r="W139" s="73"/>
      <c r="X139" s="74"/>
      <c r="Y139" s="72">
        <f t="shared" si="38"/>
        <v>4072.4800000000005</v>
      </c>
      <c r="Z139" s="73"/>
      <c r="AA139" s="73"/>
      <c r="AB139" s="73"/>
      <c r="AC139" s="74"/>
      <c r="AD139" s="88">
        <f t="shared" si="39"/>
        <v>29.726286825890586</v>
      </c>
      <c r="AE139" s="89"/>
      <c r="AF139" s="89"/>
      <c r="AG139" s="89"/>
      <c r="AH139" s="90"/>
      <c r="AI139" s="84">
        <v>50</v>
      </c>
      <c r="AJ139" s="85"/>
      <c r="AK139" s="85"/>
      <c r="AL139" s="86"/>
      <c r="AM139" s="84">
        <v>14</v>
      </c>
      <c r="AN139" s="85"/>
      <c r="AO139" s="85"/>
      <c r="AP139" s="86"/>
      <c r="AQ139" s="72">
        <f t="shared" si="40"/>
        <v>0.33759486794122334</v>
      </c>
      <c r="AR139" s="73"/>
      <c r="AS139" s="73"/>
      <c r="AT139" s="74"/>
      <c r="AU139" s="72">
        <f t="shared" si="41"/>
        <v>1</v>
      </c>
      <c r="AV139" s="73"/>
      <c r="AW139" s="73"/>
      <c r="AX139" s="74"/>
      <c r="AY139" s="72">
        <f t="shared" si="42"/>
        <v>0.8408964152537145</v>
      </c>
      <c r="AZ139" s="73"/>
      <c r="BA139" s="73"/>
      <c r="BB139" s="74"/>
      <c r="BC139" s="72">
        <f>Z116*AU139*AY139</f>
        <v>52.1355777457303</v>
      </c>
      <c r="BD139" s="73"/>
      <c r="BE139" s="73"/>
      <c r="BF139" s="73"/>
      <c r="BG139" s="74"/>
      <c r="BH139" s="87" t="str">
        <f t="shared" si="43"/>
        <v>O.K</v>
      </c>
      <c r="BI139" s="70"/>
      <c r="BJ139" s="70"/>
      <c r="BK139" s="71"/>
    </row>
    <row r="140" spans="3:63" ht="18.75" customHeight="1">
      <c r="C140" s="84">
        <v>2101</v>
      </c>
      <c r="D140" s="85"/>
      <c r="E140" s="86"/>
      <c r="F140" s="127">
        <v>228592821333.333</v>
      </c>
      <c r="G140" s="73"/>
      <c r="H140" s="73"/>
      <c r="I140" s="73"/>
      <c r="J140" s="74"/>
      <c r="K140" s="88">
        <v>1420</v>
      </c>
      <c r="L140" s="89"/>
      <c r="M140" s="89"/>
      <c r="N140" s="90"/>
      <c r="O140" s="72">
        <f t="shared" si="36"/>
        <v>13960.619999999999</v>
      </c>
      <c r="P140" s="73"/>
      <c r="Q140" s="73"/>
      <c r="R140" s="73"/>
      <c r="S140" s="74"/>
      <c r="T140" s="72">
        <f t="shared" si="37"/>
        <v>9062.72</v>
      </c>
      <c r="U140" s="73"/>
      <c r="V140" s="73"/>
      <c r="W140" s="73"/>
      <c r="X140" s="74"/>
      <c r="Y140" s="72">
        <f t="shared" si="38"/>
        <v>4897.9</v>
      </c>
      <c r="Z140" s="73"/>
      <c r="AA140" s="73"/>
      <c r="AB140" s="73"/>
      <c r="AC140" s="74"/>
      <c r="AD140" s="88">
        <f t="shared" si="39"/>
        <v>30.42535613950109</v>
      </c>
      <c r="AE140" s="89"/>
      <c r="AF140" s="89"/>
      <c r="AG140" s="89"/>
      <c r="AH140" s="90"/>
      <c r="AI140" s="84">
        <v>60</v>
      </c>
      <c r="AJ140" s="85"/>
      <c r="AK140" s="85"/>
      <c r="AL140" s="86"/>
      <c r="AM140" s="84">
        <v>14</v>
      </c>
      <c r="AN140" s="85"/>
      <c r="AO140" s="85"/>
      <c r="AP140" s="86"/>
      <c r="AQ140" s="72">
        <f t="shared" si="40"/>
        <v>0.6491631460493875</v>
      </c>
      <c r="AR140" s="73"/>
      <c r="AS140" s="73"/>
      <c r="AT140" s="74"/>
      <c r="AU140" s="72">
        <f t="shared" si="41"/>
        <v>1</v>
      </c>
      <c r="AV140" s="73"/>
      <c r="AW140" s="73"/>
      <c r="AX140" s="74"/>
      <c r="AY140" s="72">
        <f t="shared" si="42"/>
        <v>0.8034284189446518</v>
      </c>
      <c r="AZ140" s="73"/>
      <c r="BA140" s="73"/>
      <c r="BB140" s="74"/>
      <c r="BC140" s="72">
        <f>Z116*AU140*AY140</f>
        <v>49.81256197456841</v>
      </c>
      <c r="BD140" s="73"/>
      <c r="BE140" s="73"/>
      <c r="BF140" s="73"/>
      <c r="BG140" s="74"/>
      <c r="BH140" s="87" t="str">
        <f t="shared" si="43"/>
        <v>O.K</v>
      </c>
      <c r="BI140" s="70"/>
      <c r="BJ140" s="70"/>
      <c r="BK140" s="71"/>
    </row>
    <row r="141" spans="3:63" ht="18.75" customHeight="1">
      <c r="C141" s="84">
        <v>2201</v>
      </c>
      <c r="D141" s="85"/>
      <c r="E141" s="86"/>
      <c r="F141" s="127">
        <v>228592821333.333</v>
      </c>
      <c r="G141" s="73"/>
      <c r="H141" s="73"/>
      <c r="I141" s="73"/>
      <c r="J141" s="74"/>
      <c r="K141" s="88">
        <v>1420</v>
      </c>
      <c r="L141" s="89"/>
      <c r="M141" s="89"/>
      <c r="N141" s="90"/>
      <c r="O141" s="72">
        <f t="shared" si="36"/>
        <v>18464.6</v>
      </c>
      <c r="P141" s="73"/>
      <c r="Q141" s="73"/>
      <c r="R141" s="73"/>
      <c r="S141" s="74"/>
      <c r="T141" s="72">
        <f t="shared" si="37"/>
        <v>13170.019999999999</v>
      </c>
      <c r="U141" s="73"/>
      <c r="V141" s="73"/>
      <c r="W141" s="73"/>
      <c r="X141" s="74"/>
      <c r="Y141" s="72">
        <f t="shared" si="38"/>
        <v>5294.58</v>
      </c>
      <c r="Z141" s="73"/>
      <c r="AA141" s="73"/>
      <c r="AB141" s="73"/>
      <c r="AC141" s="74"/>
      <c r="AD141" s="88">
        <f t="shared" si="39"/>
        <v>32.88950001206225</v>
      </c>
      <c r="AE141" s="89"/>
      <c r="AF141" s="89"/>
      <c r="AG141" s="89"/>
      <c r="AH141" s="90"/>
      <c r="AI141" s="84">
        <v>60</v>
      </c>
      <c r="AJ141" s="85"/>
      <c r="AK141" s="85"/>
      <c r="AL141" s="86"/>
      <c r="AM141" s="84">
        <v>14</v>
      </c>
      <c r="AN141" s="85"/>
      <c r="AO141" s="85"/>
      <c r="AP141" s="86"/>
      <c r="AQ141" s="72">
        <f t="shared" si="40"/>
        <v>0.7132578014145987</v>
      </c>
      <c r="AR141" s="73"/>
      <c r="AS141" s="73"/>
      <c r="AT141" s="74"/>
      <c r="AU141" s="72">
        <f t="shared" si="41"/>
        <v>1</v>
      </c>
      <c r="AV141" s="73"/>
      <c r="AW141" s="73"/>
      <c r="AX141" s="74"/>
      <c r="AY141" s="72">
        <f t="shared" si="42"/>
        <v>0.8034284189446518</v>
      </c>
      <c r="AZ141" s="73"/>
      <c r="BA141" s="73"/>
      <c r="BB141" s="74"/>
      <c r="BC141" s="72">
        <f>Z116*AU141*AY141</f>
        <v>49.81256197456841</v>
      </c>
      <c r="BD141" s="73"/>
      <c r="BE141" s="73"/>
      <c r="BF141" s="73"/>
      <c r="BG141" s="74"/>
      <c r="BH141" s="87" t="str">
        <f t="shared" si="43"/>
        <v>O.K</v>
      </c>
      <c r="BI141" s="70"/>
      <c r="BJ141" s="70"/>
      <c r="BK141" s="71"/>
    </row>
    <row r="142" spans="3:63" ht="18.75" customHeight="1">
      <c r="C142" s="84">
        <v>2301</v>
      </c>
      <c r="D142" s="85"/>
      <c r="E142" s="86"/>
      <c r="F142" s="127">
        <v>195223979166.666</v>
      </c>
      <c r="G142" s="73"/>
      <c r="H142" s="73"/>
      <c r="I142" s="73"/>
      <c r="J142" s="74"/>
      <c r="K142" s="88">
        <v>1425</v>
      </c>
      <c r="L142" s="89"/>
      <c r="M142" s="89"/>
      <c r="N142" s="90"/>
      <c r="O142" s="72">
        <f t="shared" si="36"/>
        <v>19413.43</v>
      </c>
      <c r="P142" s="73"/>
      <c r="Q142" s="73"/>
      <c r="R142" s="73"/>
      <c r="S142" s="74"/>
      <c r="T142" s="72">
        <f t="shared" si="37"/>
        <v>14311.08</v>
      </c>
      <c r="U142" s="73"/>
      <c r="V142" s="73"/>
      <c r="W142" s="73"/>
      <c r="X142" s="74"/>
      <c r="Y142" s="72">
        <f t="shared" si="38"/>
        <v>5102.35</v>
      </c>
      <c r="Z142" s="73"/>
      <c r="AA142" s="73"/>
      <c r="AB142" s="73"/>
      <c r="AC142" s="74"/>
      <c r="AD142" s="88">
        <f t="shared" si="39"/>
        <v>37.243625404196656</v>
      </c>
      <c r="AE142" s="89"/>
      <c r="AF142" s="89"/>
      <c r="AG142" s="89"/>
      <c r="AH142" s="90"/>
      <c r="AI142" s="84">
        <v>50</v>
      </c>
      <c r="AJ142" s="85"/>
      <c r="AK142" s="85"/>
      <c r="AL142" s="86"/>
      <c r="AM142" s="84">
        <v>14</v>
      </c>
      <c r="AN142" s="85"/>
      <c r="AO142" s="85"/>
      <c r="AP142" s="86"/>
      <c r="AQ142" s="72">
        <f t="shared" si="40"/>
        <v>0.737174213933344</v>
      </c>
      <c r="AR142" s="73"/>
      <c r="AS142" s="73"/>
      <c r="AT142" s="74"/>
      <c r="AU142" s="72">
        <f t="shared" si="41"/>
        <v>1</v>
      </c>
      <c r="AV142" s="73"/>
      <c r="AW142" s="73"/>
      <c r="AX142" s="74"/>
      <c r="AY142" s="72">
        <f t="shared" si="42"/>
        <v>0.8408964152537145</v>
      </c>
      <c r="AZ142" s="73"/>
      <c r="BA142" s="73"/>
      <c r="BB142" s="74"/>
      <c r="BC142" s="72">
        <f>Z116*AU142*AY142</f>
        <v>52.1355777457303</v>
      </c>
      <c r="BD142" s="73"/>
      <c r="BE142" s="73"/>
      <c r="BF142" s="73"/>
      <c r="BG142" s="74"/>
      <c r="BH142" s="87" t="str">
        <f t="shared" si="43"/>
        <v>O.K</v>
      </c>
      <c r="BI142" s="70"/>
      <c r="BJ142" s="70"/>
      <c r="BK142" s="71"/>
    </row>
    <row r="143" spans="3:63" ht="18.75" customHeight="1">
      <c r="C143" s="84">
        <v>2401</v>
      </c>
      <c r="D143" s="85"/>
      <c r="E143" s="86"/>
      <c r="F143" s="127">
        <v>128503486833.333</v>
      </c>
      <c r="G143" s="73"/>
      <c r="H143" s="73"/>
      <c r="I143" s="73"/>
      <c r="J143" s="74"/>
      <c r="K143" s="88">
        <v>1435</v>
      </c>
      <c r="L143" s="89"/>
      <c r="M143" s="89"/>
      <c r="N143" s="90"/>
      <c r="O143" s="72">
        <f t="shared" si="36"/>
        <v>16668.71</v>
      </c>
      <c r="P143" s="73"/>
      <c r="Q143" s="73"/>
      <c r="R143" s="73"/>
      <c r="S143" s="74"/>
      <c r="T143" s="72">
        <f t="shared" si="37"/>
        <v>12468.63</v>
      </c>
      <c r="U143" s="73"/>
      <c r="V143" s="73"/>
      <c r="W143" s="73"/>
      <c r="X143" s="74"/>
      <c r="Y143" s="72">
        <f t="shared" si="38"/>
        <v>4200.08</v>
      </c>
      <c r="Z143" s="73"/>
      <c r="AA143" s="73"/>
      <c r="AB143" s="73"/>
      <c r="AC143" s="74"/>
      <c r="AD143" s="88">
        <f t="shared" si="39"/>
        <v>46.902344430677374</v>
      </c>
      <c r="AE143" s="89"/>
      <c r="AF143" s="89"/>
      <c r="AG143" s="89"/>
      <c r="AH143" s="90"/>
      <c r="AI143" s="84">
        <v>30</v>
      </c>
      <c r="AJ143" s="85"/>
      <c r="AK143" s="85"/>
      <c r="AL143" s="86"/>
      <c r="AM143" s="84">
        <v>14</v>
      </c>
      <c r="AN143" s="85"/>
      <c r="AO143" s="85"/>
      <c r="AP143" s="86"/>
      <c r="AQ143" s="72">
        <f t="shared" si="40"/>
        <v>0.7480260920011207</v>
      </c>
      <c r="AR143" s="73"/>
      <c r="AS143" s="73"/>
      <c r="AT143" s="74"/>
      <c r="AU143" s="72">
        <f t="shared" si="41"/>
        <v>1</v>
      </c>
      <c r="AV143" s="73"/>
      <c r="AW143" s="73"/>
      <c r="AX143" s="74"/>
      <c r="AY143" s="72">
        <f t="shared" si="42"/>
        <v>0.9554427922043668</v>
      </c>
      <c r="AZ143" s="73"/>
      <c r="BA143" s="73"/>
      <c r="BB143" s="74"/>
      <c r="BC143" s="72">
        <f>Z116*AU143*AY143</f>
        <v>59.23745311667074</v>
      </c>
      <c r="BD143" s="73"/>
      <c r="BE143" s="73"/>
      <c r="BF143" s="73"/>
      <c r="BG143" s="74"/>
      <c r="BH143" s="87" t="str">
        <f t="shared" si="43"/>
        <v>O.K</v>
      </c>
      <c r="BI143" s="70"/>
      <c r="BJ143" s="70"/>
      <c r="BK143" s="71"/>
    </row>
    <row r="144" spans="3:63" ht="18.75" customHeight="1">
      <c r="C144" s="84">
        <v>2501</v>
      </c>
      <c r="D144" s="85"/>
      <c r="E144" s="86"/>
      <c r="F144" s="127">
        <v>128503486833.333</v>
      </c>
      <c r="G144" s="73"/>
      <c r="H144" s="73"/>
      <c r="I144" s="73"/>
      <c r="J144" s="74"/>
      <c r="K144" s="88">
        <v>1435</v>
      </c>
      <c r="L144" s="89"/>
      <c r="M144" s="89"/>
      <c r="N144" s="90"/>
      <c r="O144" s="72">
        <f t="shared" si="36"/>
        <v>10202.26</v>
      </c>
      <c r="P144" s="73"/>
      <c r="Q144" s="73"/>
      <c r="R144" s="73"/>
      <c r="S144" s="74"/>
      <c r="T144" s="72">
        <f t="shared" si="37"/>
        <v>7682.5</v>
      </c>
      <c r="U144" s="73"/>
      <c r="V144" s="73"/>
      <c r="W144" s="73"/>
      <c r="X144" s="74"/>
      <c r="Y144" s="72">
        <f t="shared" si="38"/>
        <v>2519.76</v>
      </c>
      <c r="Z144" s="73"/>
      <c r="AA144" s="73"/>
      <c r="AB144" s="73"/>
      <c r="AC144" s="74"/>
      <c r="AD144" s="88">
        <f t="shared" si="39"/>
        <v>28.138190558904505</v>
      </c>
      <c r="AE144" s="89"/>
      <c r="AF144" s="89"/>
      <c r="AG144" s="89"/>
      <c r="AH144" s="90"/>
      <c r="AI144" s="84">
        <v>30</v>
      </c>
      <c r="AJ144" s="85"/>
      <c r="AK144" s="85"/>
      <c r="AL144" s="86"/>
      <c r="AM144" s="84">
        <v>14</v>
      </c>
      <c r="AN144" s="85"/>
      <c r="AO144" s="85"/>
      <c r="AP144" s="86"/>
      <c r="AQ144" s="72">
        <f t="shared" si="40"/>
        <v>0.7530194290284702</v>
      </c>
      <c r="AR144" s="73"/>
      <c r="AS144" s="73"/>
      <c r="AT144" s="74"/>
      <c r="AU144" s="72">
        <f t="shared" si="41"/>
        <v>1</v>
      </c>
      <c r="AV144" s="73"/>
      <c r="AW144" s="73"/>
      <c r="AX144" s="74"/>
      <c r="AY144" s="72">
        <f t="shared" si="42"/>
        <v>0.9554427922043668</v>
      </c>
      <c r="AZ144" s="73"/>
      <c r="BA144" s="73"/>
      <c r="BB144" s="74"/>
      <c r="BC144" s="72">
        <f>Z116*AU144*AY144</f>
        <v>59.23745311667074</v>
      </c>
      <c r="BD144" s="73"/>
      <c r="BE144" s="73"/>
      <c r="BF144" s="73"/>
      <c r="BG144" s="74"/>
      <c r="BH144" s="87" t="str">
        <f t="shared" si="43"/>
        <v>O.K</v>
      </c>
      <c r="BI144" s="70"/>
      <c r="BJ144" s="70"/>
      <c r="BK144" s="71"/>
    </row>
    <row r="145" spans="3:63" ht="18.75" customHeight="1">
      <c r="C145" s="84">
        <v>102</v>
      </c>
      <c r="D145" s="85"/>
      <c r="E145" s="86"/>
      <c r="F145" s="127">
        <v>128503486833.333</v>
      </c>
      <c r="G145" s="73"/>
      <c r="H145" s="73"/>
      <c r="I145" s="73"/>
      <c r="J145" s="74"/>
      <c r="K145" s="88">
        <v>1435</v>
      </c>
      <c r="L145" s="89"/>
      <c r="M145" s="89"/>
      <c r="N145" s="90"/>
      <c r="O145" s="72">
        <f t="shared" si="36"/>
        <v>2.52</v>
      </c>
      <c r="P145" s="73"/>
      <c r="Q145" s="73"/>
      <c r="R145" s="73"/>
      <c r="S145" s="74"/>
      <c r="T145" s="72">
        <f t="shared" si="37"/>
        <v>0.7999999999999999</v>
      </c>
      <c r="U145" s="73"/>
      <c r="V145" s="73"/>
      <c r="W145" s="73"/>
      <c r="X145" s="74"/>
      <c r="Y145" s="72">
        <f t="shared" si="38"/>
        <v>1.7200000000000002</v>
      </c>
      <c r="Z145" s="73"/>
      <c r="AA145" s="73"/>
      <c r="AB145" s="73"/>
      <c r="AC145" s="74"/>
      <c r="AD145" s="88">
        <f t="shared" si="39"/>
        <v>0.01920726091425999</v>
      </c>
      <c r="AE145" s="89"/>
      <c r="AF145" s="89"/>
      <c r="AG145" s="89"/>
      <c r="AH145" s="90"/>
      <c r="AI145" s="84">
        <v>30</v>
      </c>
      <c r="AJ145" s="85"/>
      <c r="AK145" s="85"/>
      <c r="AL145" s="86"/>
      <c r="AM145" s="84">
        <v>14</v>
      </c>
      <c r="AN145" s="85"/>
      <c r="AO145" s="85"/>
      <c r="AP145" s="86"/>
      <c r="AQ145" s="72">
        <f t="shared" si="40"/>
        <v>0.31746031746031744</v>
      </c>
      <c r="AR145" s="73"/>
      <c r="AS145" s="73"/>
      <c r="AT145" s="74"/>
      <c r="AU145" s="72">
        <f t="shared" si="41"/>
        <v>1</v>
      </c>
      <c r="AV145" s="73"/>
      <c r="AW145" s="73"/>
      <c r="AX145" s="74"/>
      <c r="AY145" s="72">
        <f t="shared" si="42"/>
        <v>0.9554427922043668</v>
      </c>
      <c r="AZ145" s="73"/>
      <c r="BA145" s="73"/>
      <c r="BB145" s="74"/>
      <c r="BC145" s="72">
        <f>Z116*AU145*AY145</f>
        <v>59.23745311667074</v>
      </c>
      <c r="BD145" s="73"/>
      <c r="BE145" s="73"/>
      <c r="BF145" s="73"/>
      <c r="BG145" s="74"/>
      <c r="BH145" s="87" t="str">
        <f t="shared" si="43"/>
        <v>O.K</v>
      </c>
      <c r="BI145" s="70"/>
      <c r="BJ145" s="70"/>
      <c r="BK145" s="71"/>
    </row>
    <row r="146" spans="3:63" ht="18.75" customHeight="1">
      <c r="C146" s="84">
        <v>202</v>
      </c>
      <c r="D146" s="85"/>
      <c r="E146" s="86"/>
      <c r="F146" s="127">
        <v>128503486833.333</v>
      </c>
      <c r="G146" s="73"/>
      <c r="H146" s="73"/>
      <c r="I146" s="73"/>
      <c r="J146" s="74"/>
      <c r="K146" s="88">
        <v>1435</v>
      </c>
      <c r="L146" s="89"/>
      <c r="M146" s="89"/>
      <c r="N146" s="90"/>
      <c r="O146" s="72">
        <f t="shared" si="36"/>
        <v>8398.400000000001</v>
      </c>
      <c r="P146" s="73"/>
      <c r="Q146" s="73"/>
      <c r="R146" s="73"/>
      <c r="S146" s="74"/>
      <c r="T146" s="72">
        <f t="shared" si="37"/>
        <v>6132.92</v>
      </c>
      <c r="U146" s="73"/>
      <c r="V146" s="73"/>
      <c r="W146" s="73"/>
      <c r="X146" s="74"/>
      <c r="Y146" s="72">
        <f t="shared" si="38"/>
        <v>2265.4800000000014</v>
      </c>
      <c r="Z146" s="73"/>
      <c r="AA146" s="73"/>
      <c r="AB146" s="73"/>
      <c r="AC146" s="74"/>
      <c r="AD146" s="88">
        <f t="shared" si="39"/>
        <v>25.29864270699869</v>
      </c>
      <c r="AE146" s="89"/>
      <c r="AF146" s="89"/>
      <c r="AG146" s="89"/>
      <c r="AH146" s="90"/>
      <c r="AI146" s="84">
        <v>30</v>
      </c>
      <c r="AJ146" s="85"/>
      <c r="AK146" s="85"/>
      <c r="AL146" s="86"/>
      <c r="AM146" s="84">
        <v>14</v>
      </c>
      <c r="AN146" s="85"/>
      <c r="AO146" s="85"/>
      <c r="AP146" s="86"/>
      <c r="AQ146" s="72">
        <f t="shared" si="40"/>
        <v>0.7302486187845303</v>
      </c>
      <c r="AR146" s="73"/>
      <c r="AS146" s="73"/>
      <c r="AT146" s="74"/>
      <c r="AU146" s="72">
        <f t="shared" si="41"/>
        <v>1</v>
      </c>
      <c r="AV146" s="73"/>
      <c r="AW146" s="73"/>
      <c r="AX146" s="74"/>
      <c r="AY146" s="72">
        <f t="shared" si="42"/>
        <v>0.9554427922043668</v>
      </c>
      <c r="AZ146" s="73"/>
      <c r="BA146" s="73"/>
      <c r="BB146" s="74"/>
      <c r="BC146" s="72">
        <f>Z116*AU146*AY146</f>
        <v>59.23745311667074</v>
      </c>
      <c r="BD146" s="73"/>
      <c r="BE146" s="73"/>
      <c r="BF146" s="73"/>
      <c r="BG146" s="74"/>
      <c r="BH146" s="87" t="str">
        <f t="shared" si="43"/>
        <v>O.K</v>
      </c>
      <c r="BI146" s="70"/>
      <c r="BJ146" s="70"/>
      <c r="BK146" s="71"/>
    </row>
    <row r="147" spans="3:63" ht="18.75" customHeight="1">
      <c r="C147" s="84">
        <v>302</v>
      </c>
      <c r="D147" s="85"/>
      <c r="E147" s="86"/>
      <c r="F147" s="127">
        <v>195223979166.666</v>
      </c>
      <c r="G147" s="73"/>
      <c r="H147" s="73"/>
      <c r="I147" s="73"/>
      <c r="J147" s="74"/>
      <c r="K147" s="88">
        <v>1425</v>
      </c>
      <c r="L147" s="89"/>
      <c r="M147" s="89"/>
      <c r="N147" s="90"/>
      <c r="O147" s="72">
        <f t="shared" si="36"/>
        <v>13531.189999999999</v>
      </c>
      <c r="P147" s="73"/>
      <c r="Q147" s="73"/>
      <c r="R147" s="73"/>
      <c r="S147" s="74"/>
      <c r="T147" s="72">
        <f t="shared" si="37"/>
        <v>9881.199999999999</v>
      </c>
      <c r="U147" s="73"/>
      <c r="V147" s="73"/>
      <c r="W147" s="73"/>
      <c r="X147" s="74"/>
      <c r="Y147" s="72">
        <f t="shared" si="38"/>
        <v>3649.99</v>
      </c>
      <c r="Z147" s="73"/>
      <c r="AA147" s="73"/>
      <c r="AB147" s="73"/>
      <c r="AC147" s="74"/>
      <c r="AD147" s="88">
        <f t="shared" si="39"/>
        <v>26.642402087090016</v>
      </c>
      <c r="AE147" s="89"/>
      <c r="AF147" s="89"/>
      <c r="AG147" s="89"/>
      <c r="AH147" s="90"/>
      <c r="AI147" s="84">
        <v>50</v>
      </c>
      <c r="AJ147" s="85"/>
      <c r="AK147" s="85"/>
      <c r="AL147" s="86"/>
      <c r="AM147" s="84">
        <v>14</v>
      </c>
      <c r="AN147" s="85"/>
      <c r="AO147" s="85"/>
      <c r="AP147" s="86"/>
      <c r="AQ147" s="72">
        <f t="shared" si="40"/>
        <v>0.7302535844962638</v>
      </c>
      <c r="AR147" s="73"/>
      <c r="AS147" s="73"/>
      <c r="AT147" s="74"/>
      <c r="AU147" s="72">
        <f t="shared" si="41"/>
        <v>1</v>
      </c>
      <c r="AV147" s="73"/>
      <c r="AW147" s="73"/>
      <c r="AX147" s="74"/>
      <c r="AY147" s="72">
        <f t="shared" si="42"/>
        <v>0.8408964152537145</v>
      </c>
      <c r="AZ147" s="73"/>
      <c r="BA147" s="73"/>
      <c r="BB147" s="74"/>
      <c r="BC147" s="72">
        <f>Z116*AU147*AY147</f>
        <v>52.1355777457303</v>
      </c>
      <c r="BD147" s="73"/>
      <c r="BE147" s="73"/>
      <c r="BF147" s="73"/>
      <c r="BG147" s="74"/>
      <c r="BH147" s="87" t="str">
        <f t="shared" si="43"/>
        <v>O.K</v>
      </c>
      <c r="BI147" s="70"/>
      <c r="BJ147" s="70"/>
      <c r="BK147" s="71"/>
    </row>
    <row r="148" spans="3:63" ht="18.75" customHeight="1">
      <c r="C148" s="84">
        <v>402</v>
      </c>
      <c r="D148" s="85"/>
      <c r="E148" s="86"/>
      <c r="F148" s="127">
        <v>228592821333.333</v>
      </c>
      <c r="G148" s="73"/>
      <c r="H148" s="73"/>
      <c r="I148" s="73"/>
      <c r="J148" s="74"/>
      <c r="K148" s="88">
        <v>1420</v>
      </c>
      <c r="L148" s="89"/>
      <c r="M148" s="89"/>
      <c r="N148" s="90"/>
      <c r="O148" s="72">
        <f t="shared" si="36"/>
        <v>15624.74</v>
      </c>
      <c r="P148" s="73"/>
      <c r="Q148" s="73"/>
      <c r="R148" s="73"/>
      <c r="S148" s="74"/>
      <c r="T148" s="72">
        <f t="shared" si="37"/>
        <v>11268.66</v>
      </c>
      <c r="U148" s="73"/>
      <c r="V148" s="73"/>
      <c r="W148" s="73"/>
      <c r="X148" s="74"/>
      <c r="Y148" s="72">
        <f t="shared" si="38"/>
        <v>4356.08</v>
      </c>
      <c r="Z148" s="73"/>
      <c r="AA148" s="73"/>
      <c r="AB148" s="73"/>
      <c r="AC148" s="74"/>
      <c r="AD148" s="88">
        <f t="shared" si="39"/>
        <v>27.059614400489583</v>
      </c>
      <c r="AE148" s="89"/>
      <c r="AF148" s="89"/>
      <c r="AG148" s="89"/>
      <c r="AH148" s="90"/>
      <c r="AI148" s="84">
        <v>60</v>
      </c>
      <c r="AJ148" s="85"/>
      <c r="AK148" s="85"/>
      <c r="AL148" s="86"/>
      <c r="AM148" s="84">
        <v>14</v>
      </c>
      <c r="AN148" s="85"/>
      <c r="AO148" s="85"/>
      <c r="AP148" s="86"/>
      <c r="AQ148" s="72">
        <f t="shared" si="40"/>
        <v>0.7212062408718481</v>
      </c>
      <c r="AR148" s="73"/>
      <c r="AS148" s="73"/>
      <c r="AT148" s="74"/>
      <c r="AU148" s="72">
        <f t="shared" si="41"/>
        <v>1</v>
      </c>
      <c r="AV148" s="73"/>
      <c r="AW148" s="73"/>
      <c r="AX148" s="74"/>
      <c r="AY148" s="72">
        <f t="shared" si="42"/>
        <v>0.8034284189446518</v>
      </c>
      <c r="AZ148" s="73"/>
      <c r="BA148" s="73"/>
      <c r="BB148" s="74"/>
      <c r="BC148" s="72">
        <f>Z116*AU148*AY148</f>
        <v>49.81256197456841</v>
      </c>
      <c r="BD148" s="73"/>
      <c r="BE148" s="73"/>
      <c r="BF148" s="73"/>
      <c r="BG148" s="74"/>
      <c r="BH148" s="87" t="str">
        <f t="shared" si="43"/>
        <v>O.K</v>
      </c>
      <c r="BI148" s="70"/>
      <c r="BJ148" s="70"/>
      <c r="BK148" s="71"/>
    </row>
    <row r="149" spans="3:63" ht="18.75" customHeight="1">
      <c r="C149" s="84">
        <v>502</v>
      </c>
      <c r="D149" s="85"/>
      <c r="E149" s="86"/>
      <c r="F149" s="127">
        <v>228592821333.333</v>
      </c>
      <c r="G149" s="73"/>
      <c r="H149" s="73"/>
      <c r="I149" s="73"/>
      <c r="J149" s="74"/>
      <c r="K149" s="88">
        <v>1420</v>
      </c>
      <c r="L149" s="89"/>
      <c r="M149" s="89"/>
      <c r="N149" s="90"/>
      <c r="O149" s="72">
        <f t="shared" si="36"/>
        <v>14846.369999999999</v>
      </c>
      <c r="P149" s="73"/>
      <c r="Q149" s="73"/>
      <c r="R149" s="73"/>
      <c r="S149" s="74"/>
      <c r="T149" s="72">
        <f t="shared" si="37"/>
        <v>10333.3</v>
      </c>
      <c r="U149" s="73"/>
      <c r="V149" s="73"/>
      <c r="W149" s="73"/>
      <c r="X149" s="74"/>
      <c r="Y149" s="72">
        <f t="shared" si="38"/>
        <v>4513.07</v>
      </c>
      <c r="Z149" s="73"/>
      <c r="AA149" s="73"/>
      <c r="AB149" s="73"/>
      <c r="AC149" s="74"/>
      <c r="AD149" s="88">
        <f t="shared" si="39"/>
        <v>28.034823502419037</v>
      </c>
      <c r="AE149" s="89"/>
      <c r="AF149" s="89"/>
      <c r="AG149" s="89"/>
      <c r="AH149" s="90"/>
      <c r="AI149" s="84">
        <v>60</v>
      </c>
      <c r="AJ149" s="85"/>
      <c r="AK149" s="85"/>
      <c r="AL149" s="86"/>
      <c r="AM149" s="84">
        <v>14</v>
      </c>
      <c r="AN149" s="85"/>
      <c r="AO149" s="85"/>
      <c r="AP149" s="86"/>
      <c r="AQ149" s="72">
        <f t="shared" si="40"/>
        <v>0.6960152549074285</v>
      </c>
      <c r="AR149" s="73"/>
      <c r="AS149" s="73"/>
      <c r="AT149" s="74"/>
      <c r="AU149" s="72">
        <f t="shared" si="41"/>
        <v>1</v>
      </c>
      <c r="AV149" s="73"/>
      <c r="AW149" s="73"/>
      <c r="AX149" s="74"/>
      <c r="AY149" s="72">
        <f t="shared" si="42"/>
        <v>0.8034284189446518</v>
      </c>
      <c r="AZ149" s="73"/>
      <c r="BA149" s="73"/>
      <c r="BB149" s="74"/>
      <c r="BC149" s="72">
        <f>Z116*AU149*AY149</f>
        <v>49.81256197456841</v>
      </c>
      <c r="BD149" s="73"/>
      <c r="BE149" s="73"/>
      <c r="BF149" s="73"/>
      <c r="BG149" s="74"/>
      <c r="BH149" s="87" t="str">
        <f t="shared" si="43"/>
        <v>O.K</v>
      </c>
      <c r="BI149" s="70"/>
      <c r="BJ149" s="70"/>
      <c r="BK149" s="71"/>
    </row>
    <row r="150" spans="3:63" ht="18.75" customHeight="1">
      <c r="C150" s="84">
        <v>602</v>
      </c>
      <c r="D150" s="85"/>
      <c r="E150" s="86"/>
      <c r="F150" s="127">
        <v>195223979166.666</v>
      </c>
      <c r="G150" s="73"/>
      <c r="H150" s="73"/>
      <c r="I150" s="73"/>
      <c r="J150" s="74"/>
      <c r="K150" s="88">
        <v>1425</v>
      </c>
      <c r="L150" s="89"/>
      <c r="M150" s="89"/>
      <c r="N150" s="90"/>
      <c r="O150" s="72">
        <f t="shared" si="36"/>
        <v>11268.54</v>
      </c>
      <c r="P150" s="73"/>
      <c r="Q150" s="73"/>
      <c r="R150" s="73"/>
      <c r="S150" s="74"/>
      <c r="T150" s="72">
        <f t="shared" si="37"/>
        <v>7043.54</v>
      </c>
      <c r="U150" s="73"/>
      <c r="V150" s="73"/>
      <c r="W150" s="73"/>
      <c r="X150" s="74"/>
      <c r="Y150" s="72">
        <f t="shared" si="38"/>
        <v>4225.000000000001</v>
      </c>
      <c r="Z150" s="73"/>
      <c r="AA150" s="73"/>
      <c r="AB150" s="73"/>
      <c r="AC150" s="74"/>
      <c r="AD150" s="88">
        <f t="shared" si="39"/>
        <v>30.839577318829736</v>
      </c>
      <c r="AE150" s="89"/>
      <c r="AF150" s="89"/>
      <c r="AG150" s="89"/>
      <c r="AH150" s="90"/>
      <c r="AI150" s="84">
        <v>50</v>
      </c>
      <c r="AJ150" s="85"/>
      <c r="AK150" s="85"/>
      <c r="AL150" s="86"/>
      <c r="AM150" s="84">
        <v>14</v>
      </c>
      <c r="AN150" s="85"/>
      <c r="AO150" s="85"/>
      <c r="AP150" s="86"/>
      <c r="AQ150" s="72">
        <f t="shared" si="40"/>
        <v>0.625062341705314</v>
      </c>
      <c r="AR150" s="73"/>
      <c r="AS150" s="73"/>
      <c r="AT150" s="74"/>
      <c r="AU150" s="72">
        <f t="shared" si="41"/>
        <v>1</v>
      </c>
      <c r="AV150" s="73"/>
      <c r="AW150" s="73"/>
      <c r="AX150" s="74"/>
      <c r="AY150" s="72">
        <f t="shared" si="42"/>
        <v>0.8408964152537145</v>
      </c>
      <c r="AZ150" s="73"/>
      <c r="BA150" s="73"/>
      <c r="BB150" s="74"/>
      <c r="BC150" s="72">
        <f>Z116*AU150*AY150</f>
        <v>52.1355777457303</v>
      </c>
      <c r="BD150" s="73"/>
      <c r="BE150" s="73"/>
      <c r="BF150" s="73"/>
      <c r="BG150" s="74"/>
      <c r="BH150" s="87" t="str">
        <f t="shared" si="43"/>
        <v>O.K</v>
      </c>
      <c r="BI150" s="70"/>
      <c r="BJ150" s="70"/>
      <c r="BK150" s="71"/>
    </row>
    <row r="151" spans="3:63" ht="18.75" customHeight="1">
      <c r="C151" s="84">
        <v>702</v>
      </c>
      <c r="D151" s="85"/>
      <c r="E151" s="86"/>
      <c r="F151" s="127">
        <v>161861132000</v>
      </c>
      <c r="G151" s="73"/>
      <c r="H151" s="73"/>
      <c r="I151" s="73"/>
      <c r="J151" s="74"/>
      <c r="K151" s="88">
        <v>1430</v>
      </c>
      <c r="L151" s="89"/>
      <c r="M151" s="89"/>
      <c r="N151" s="90"/>
      <c r="O151" s="72">
        <f t="shared" si="36"/>
        <v>4902.9</v>
      </c>
      <c r="P151" s="73"/>
      <c r="Q151" s="73"/>
      <c r="R151" s="73"/>
      <c r="S151" s="74"/>
      <c r="T151" s="72">
        <f t="shared" si="37"/>
        <v>1310.84</v>
      </c>
      <c r="U151" s="73"/>
      <c r="V151" s="73"/>
      <c r="W151" s="73"/>
      <c r="X151" s="74"/>
      <c r="Y151" s="72">
        <f t="shared" si="38"/>
        <v>3592.0599999999995</v>
      </c>
      <c r="Z151" s="73"/>
      <c r="AA151" s="73"/>
      <c r="AB151" s="73"/>
      <c r="AC151" s="74"/>
      <c r="AD151" s="88">
        <f t="shared" si="39"/>
        <v>31.734893587671188</v>
      </c>
      <c r="AE151" s="89"/>
      <c r="AF151" s="89"/>
      <c r="AG151" s="89"/>
      <c r="AH151" s="90"/>
      <c r="AI151" s="84">
        <v>40</v>
      </c>
      <c r="AJ151" s="85"/>
      <c r="AK151" s="85"/>
      <c r="AL151" s="86"/>
      <c r="AM151" s="84">
        <v>14</v>
      </c>
      <c r="AN151" s="85"/>
      <c r="AO151" s="85"/>
      <c r="AP151" s="86"/>
      <c r="AQ151" s="72">
        <f t="shared" si="40"/>
        <v>0.26736013379836426</v>
      </c>
      <c r="AR151" s="73"/>
      <c r="AS151" s="73"/>
      <c r="AT151" s="74"/>
      <c r="AU151" s="72">
        <f t="shared" si="41"/>
        <v>1</v>
      </c>
      <c r="AV151" s="73"/>
      <c r="AW151" s="73"/>
      <c r="AX151" s="74"/>
      <c r="AY151" s="72">
        <f t="shared" si="42"/>
        <v>0.8891397050194614</v>
      </c>
      <c r="AZ151" s="73"/>
      <c r="BA151" s="73"/>
      <c r="BB151" s="74"/>
      <c r="BC151" s="72">
        <f>Z116*AU151*AY151</f>
        <v>55.12666171120661</v>
      </c>
      <c r="BD151" s="73"/>
      <c r="BE151" s="73"/>
      <c r="BF151" s="73"/>
      <c r="BG151" s="74"/>
      <c r="BH151" s="87" t="str">
        <f t="shared" si="43"/>
        <v>O.K</v>
      </c>
      <c r="BI151" s="70"/>
      <c r="BJ151" s="70"/>
      <c r="BK151" s="71"/>
    </row>
    <row r="152" spans="3:63" ht="18.75" customHeight="1">
      <c r="C152" s="84">
        <v>802</v>
      </c>
      <c r="D152" s="85"/>
      <c r="E152" s="86"/>
      <c r="F152" s="127">
        <v>161861132000</v>
      </c>
      <c r="G152" s="73"/>
      <c r="H152" s="73"/>
      <c r="I152" s="73"/>
      <c r="J152" s="74"/>
      <c r="K152" s="88">
        <v>1430</v>
      </c>
      <c r="L152" s="89"/>
      <c r="M152" s="89"/>
      <c r="N152" s="90"/>
      <c r="O152" s="72">
        <f aca="true" t="shared" si="44" ref="O152:O183">MAX(AX38,AX92)</f>
        <v>-4243.929999999999</v>
      </c>
      <c r="P152" s="73"/>
      <c r="Q152" s="73"/>
      <c r="R152" s="73"/>
      <c r="S152" s="74"/>
      <c r="T152" s="72">
        <f aca="true" t="shared" si="45" ref="T152:T183">MIN(BB38,BB92)</f>
        <v>-6995.75</v>
      </c>
      <c r="U152" s="73"/>
      <c r="V152" s="73"/>
      <c r="W152" s="73"/>
      <c r="X152" s="74"/>
      <c r="Y152" s="72">
        <f aca="true" t="shared" si="46" ref="Y152:Y168">O152-T152</f>
        <v>2751.8200000000006</v>
      </c>
      <c r="Z152" s="73"/>
      <c r="AA152" s="73"/>
      <c r="AB152" s="73"/>
      <c r="AC152" s="74"/>
      <c r="AD152" s="88">
        <f aca="true" t="shared" si="47" ref="AD152:AD168">ABS(Y152/F152*10^6*K152)</f>
        <v>24.311596931127358</v>
      </c>
      <c r="AE152" s="89"/>
      <c r="AF152" s="89"/>
      <c r="AG152" s="89"/>
      <c r="AH152" s="90"/>
      <c r="AI152" s="84">
        <v>40</v>
      </c>
      <c r="AJ152" s="85"/>
      <c r="AK152" s="85"/>
      <c r="AL152" s="86"/>
      <c r="AM152" s="84">
        <v>14</v>
      </c>
      <c r="AN152" s="85"/>
      <c r="AO152" s="85"/>
      <c r="AP152" s="86"/>
      <c r="AQ152" s="72">
        <f aca="true" t="shared" si="48" ref="AQ152:AQ168">IF(O152=0,1,T152/O152)</f>
        <v>1.6484131453629067</v>
      </c>
      <c r="AR152" s="73"/>
      <c r="AS152" s="73"/>
      <c r="AT152" s="74"/>
      <c r="AU152" s="72">
        <f aca="true" t="shared" si="49" ref="AU152:AU168">IF(AQ152&lt;=-1,1.3*(1-AQ152)/(1.6-AQ152),IF(AQ152&lt;1,1,1.3))</f>
        <v>1.3</v>
      </c>
      <c r="AV152" s="73"/>
      <c r="AW152" s="73"/>
      <c r="AX152" s="74"/>
      <c r="AY152" s="72">
        <f aca="true" t="shared" si="50" ref="AY152:AY168">IF(AI152&lt;25,1,IF(AM152&lt;=12,1,(25/AI152)^(1/4)))</f>
        <v>0.8891397050194614</v>
      </c>
      <c r="AZ152" s="73"/>
      <c r="BA152" s="73"/>
      <c r="BB152" s="74"/>
      <c r="BC152" s="72">
        <f>Z116*AU152*AY152</f>
        <v>71.66466022456859</v>
      </c>
      <c r="BD152" s="73"/>
      <c r="BE152" s="73"/>
      <c r="BF152" s="73"/>
      <c r="BG152" s="74"/>
      <c r="BH152" s="87" t="str">
        <f aca="true" t="shared" si="51" ref="BH152:BH168">IF(AD152&lt;=BC152,"O.K","N.G")</f>
        <v>O.K</v>
      </c>
      <c r="BI152" s="70"/>
      <c r="BJ152" s="70"/>
      <c r="BK152" s="71"/>
    </row>
    <row r="153" spans="3:63" ht="18.75" customHeight="1">
      <c r="C153" s="84">
        <v>902</v>
      </c>
      <c r="D153" s="85"/>
      <c r="E153" s="86"/>
      <c r="F153" s="127">
        <v>228592821333.333</v>
      </c>
      <c r="G153" s="73"/>
      <c r="H153" s="73"/>
      <c r="I153" s="73"/>
      <c r="J153" s="74"/>
      <c r="K153" s="88">
        <v>1420</v>
      </c>
      <c r="L153" s="89"/>
      <c r="M153" s="89"/>
      <c r="N153" s="90"/>
      <c r="O153" s="72">
        <f t="shared" si="44"/>
        <v>-15809.38</v>
      </c>
      <c r="P153" s="73"/>
      <c r="Q153" s="73"/>
      <c r="R153" s="73"/>
      <c r="S153" s="74"/>
      <c r="T153" s="72">
        <f t="shared" si="45"/>
        <v>-18183.48</v>
      </c>
      <c r="U153" s="73"/>
      <c r="V153" s="73"/>
      <c r="W153" s="73"/>
      <c r="X153" s="74"/>
      <c r="Y153" s="72">
        <f t="shared" si="46"/>
        <v>2374.1000000000004</v>
      </c>
      <c r="Z153" s="73"/>
      <c r="AA153" s="73"/>
      <c r="AB153" s="73"/>
      <c r="AC153" s="74"/>
      <c r="AD153" s="88">
        <f t="shared" si="47"/>
        <v>14.747715962104076</v>
      </c>
      <c r="AE153" s="89"/>
      <c r="AF153" s="89"/>
      <c r="AG153" s="89"/>
      <c r="AH153" s="90"/>
      <c r="AI153" s="84">
        <v>60</v>
      </c>
      <c r="AJ153" s="85"/>
      <c r="AK153" s="85"/>
      <c r="AL153" s="86"/>
      <c r="AM153" s="84">
        <v>14</v>
      </c>
      <c r="AN153" s="85"/>
      <c r="AO153" s="85"/>
      <c r="AP153" s="86"/>
      <c r="AQ153" s="72">
        <f t="shared" si="48"/>
        <v>1.1501703419109415</v>
      </c>
      <c r="AR153" s="73"/>
      <c r="AS153" s="73"/>
      <c r="AT153" s="74"/>
      <c r="AU153" s="72">
        <f t="shared" si="49"/>
        <v>1.3</v>
      </c>
      <c r="AV153" s="73"/>
      <c r="AW153" s="73"/>
      <c r="AX153" s="74"/>
      <c r="AY153" s="72">
        <f t="shared" si="50"/>
        <v>0.8034284189446518</v>
      </c>
      <c r="AZ153" s="73"/>
      <c r="BA153" s="73"/>
      <c r="BB153" s="74"/>
      <c r="BC153" s="72">
        <f>Z116*AU153*AY153</f>
        <v>64.75633056693894</v>
      </c>
      <c r="BD153" s="73"/>
      <c r="BE153" s="73"/>
      <c r="BF153" s="73"/>
      <c r="BG153" s="74"/>
      <c r="BH153" s="87" t="str">
        <f t="shared" si="51"/>
        <v>O.K</v>
      </c>
      <c r="BI153" s="70"/>
      <c r="BJ153" s="70"/>
      <c r="BK153" s="71"/>
    </row>
    <row r="154" spans="3:63" ht="18.75" customHeight="1">
      <c r="C154" s="84">
        <v>1002</v>
      </c>
      <c r="D154" s="85"/>
      <c r="E154" s="86"/>
      <c r="F154" s="127">
        <v>161861132000</v>
      </c>
      <c r="G154" s="73"/>
      <c r="H154" s="73"/>
      <c r="I154" s="73"/>
      <c r="J154" s="74"/>
      <c r="K154" s="88">
        <v>1430</v>
      </c>
      <c r="L154" s="89"/>
      <c r="M154" s="89"/>
      <c r="N154" s="90"/>
      <c r="O154" s="72">
        <f t="shared" si="44"/>
        <v>-5923.900000000001</v>
      </c>
      <c r="P154" s="73"/>
      <c r="Q154" s="73"/>
      <c r="R154" s="73"/>
      <c r="S154" s="74"/>
      <c r="T154" s="72">
        <f t="shared" si="45"/>
        <v>-8618.39</v>
      </c>
      <c r="U154" s="73"/>
      <c r="V154" s="73"/>
      <c r="W154" s="73"/>
      <c r="X154" s="74"/>
      <c r="Y154" s="72">
        <f t="shared" si="46"/>
        <v>2694.489999999999</v>
      </c>
      <c r="Z154" s="73"/>
      <c r="AA154" s="73"/>
      <c r="AB154" s="73"/>
      <c r="AC154" s="74"/>
      <c r="AD154" s="88">
        <f t="shared" si="47"/>
        <v>23.805101647256482</v>
      </c>
      <c r="AE154" s="89"/>
      <c r="AF154" s="89"/>
      <c r="AG154" s="89"/>
      <c r="AH154" s="90"/>
      <c r="AI154" s="84">
        <v>40</v>
      </c>
      <c r="AJ154" s="85"/>
      <c r="AK154" s="85"/>
      <c r="AL154" s="86"/>
      <c r="AM154" s="84">
        <v>14</v>
      </c>
      <c r="AN154" s="85"/>
      <c r="AO154" s="85"/>
      <c r="AP154" s="86"/>
      <c r="AQ154" s="72">
        <f t="shared" si="48"/>
        <v>1.4548506895794997</v>
      </c>
      <c r="AR154" s="73"/>
      <c r="AS154" s="73"/>
      <c r="AT154" s="74"/>
      <c r="AU154" s="72">
        <f t="shared" si="49"/>
        <v>1.3</v>
      </c>
      <c r="AV154" s="73"/>
      <c r="AW154" s="73"/>
      <c r="AX154" s="74"/>
      <c r="AY154" s="72">
        <f t="shared" si="50"/>
        <v>0.8891397050194614</v>
      </c>
      <c r="AZ154" s="73"/>
      <c r="BA154" s="73"/>
      <c r="BB154" s="74"/>
      <c r="BC154" s="72">
        <f>Z116*AU154*AY154</f>
        <v>71.66466022456859</v>
      </c>
      <c r="BD154" s="73"/>
      <c r="BE154" s="73"/>
      <c r="BF154" s="73"/>
      <c r="BG154" s="74"/>
      <c r="BH154" s="87" t="str">
        <f t="shared" si="51"/>
        <v>O.K</v>
      </c>
      <c r="BI154" s="70"/>
      <c r="BJ154" s="70"/>
      <c r="BK154" s="71"/>
    </row>
    <row r="155" spans="3:63" ht="18.75" customHeight="1">
      <c r="C155" s="84">
        <v>1102</v>
      </c>
      <c r="D155" s="85"/>
      <c r="E155" s="86"/>
      <c r="F155" s="127">
        <v>161861132000</v>
      </c>
      <c r="G155" s="73"/>
      <c r="H155" s="73"/>
      <c r="I155" s="73"/>
      <c r="J155" s="74"/>
      <c r="K155" s="88">
        <v>1430</v>
      </c>
      <c r="L155" s="89"/>
      <c r="M155" s="89"/>
      <c r="N155" s="90"/>
      <c r="O155" s="72">
        <f t="shared" si="44"/>
        <v>1465.9599999999998</v>
      </c>
      <c r="P155" s="73"/>
      <c r="Q155" s="73"/>
      <c r="R155" s="73"/>
      <c r="S155" s="74"/>
      <c r="T155" s="72">
        <f t="shared" si="45"/>
        <v>-1865.5900000000001</v>
      </c>
      <c r="U155" s="73"/>
      <c r="V155" s="73"/>
      <c r="W155" s="73"/>
      <c r="X155" s="74"/>
      <c r="Y155" s="72">
        <f t="shared" si="46"/>
        <v>3331.55</v>
      </c>
      <c r="Z155" s="73"/>
      <c r="AA155" s="73"/>
      <c r="AB155" s="73"/>
      <c r="AC155" s="74"/>
      <c r="AD155" s="88">
        <f t="shared" si="47"/>
        <v>29.433357107622353</v>
      </c>
      <c r="AE155" s="89"/>
      <c r="AF155" s="89"/>
      <c r="AG155" s="89"/>
      <c r="AH155" s="90"/>
      <c r="AI155" s="84">
        <v>40</v>
      </c>
      <c r="AJ155" s="85"/>
      <c r="AK155" s="85"/>
      <c r="AL155" s="86"/>
      <c r="AM155" s="84">
        <v>14</v>
      </c>
      <c r="AN155" s="85"/>
      <c r="AO155" s="85"/>
      <c r="AP155" s="86"/>
      <c r="AQ155" s="72">
        <f t="shared" si="48"/>
        <v>-1.2726063466943167</v>
      </c>
      <c r="AR155" s="73"/>
      <c r="AS155" s="73"/>
      <c r="AT155" s="74"/>
      <c r="AU155" s="72">
        <f t="shared" si="49"/>
        <v>1.028469582719681</v>
      </c>
      <c r="AV155" s="73"/>
      <c r="AW155" s="73"/>
      <c r="AX155" s="74"/>
      <c r="AY155" s="72">
        <f t="shared" si="50"/>
        <v>0.8891397050194614</v>
      </c>
      <c r="AZ155" s="73"/>
      <c r="BA155" s="73"/>
      <c r="BB155" s="74"/>
      <c r="BC155" s="72">
        <f>Z116*AU155*AY155</f>
        <v>56.696094766853676</v>
      </c>
      <c r="BD155" s="73"/>
      <c r="BE155" s="73"/>
      <c r="BF155" s="73"/>
      <c r="BG155" s="74"/>
      <c r="BH155" s="87" t="str">
        <f t="shared" si="51"/>
        <v>O.K</v>
      </c>
      <c r="BI155" s="70"/>
      <c r="BJ155" s="70"/>
      <c r="BK155" s="71"/>
    </row>
    <row r="156" spans="3:63" ht="18.75" customHeight="1">
      <c r="C156" s="84">
        <v>1202</v>
      </c>
      <c r="D156" s="85"/>
      <c r="E156" s="86"/>
      <c r="F156" s="127">
        <v>128503486833.333</v>
      </c>
      <c r="G156" s="73"/>
      <c r="H156" s="73"/>
      <c r="I156" s="73"/>
      <c r="J156" s="74"/>
      <c r="K156" s="88">
        <v>1435</v>
      </c>
      <c r="L156" s="89"/>
      <c r="M156" s="89"/>
      <c r="N156" s="90"/>
      <c r="O156" s="72">
        <f t="shared" si="44"/>
        <v>5930.04</v>
      </c>
      <c r="P156" s="73"/>
      <c r="Q156" s="73"/>
      <c r="R156" s="73"/>
      <c r="S156" s="74"/>
      <c r="T156" s="72">
        <f t="shared" si="45"/>
        <v>2222.63</v>
      </c>
      <c r="U156" s="73"/>
      <c r="V156" s="73"/>
      <c r="W156" s="73"/>
      <c r="X156" s="74"/>
      <c r="Y156" s="72">
        <f t="shared" si="46"/>
        <v>3707.41</v>
      </c>
      <c r="Z156" s="73"/>
      <c r="AA156" s="73"/>
      <c r="AB156" s="73"/>
      <c r="AC156" s="74"/>
      <c r="AD156" s="88">
        <f t="shared" si="47"/>
        <v>41.400692550079434</v>
      </c>
      <c r="AE156" s="89"/>
      <c r="AF156" s="89"/>
      <c r="AG156" s="89"/>
      <c r="AH156" s="90"/>
      <c r="AI156" s="84">
        <v>30</v>
      </c>
      <c r="AJ156" s="85"/>
      <c r="AK156" s="85"/>
      <c r="AL156" s="86"/>
      <c r="AM156" s="84">
        <v>14</v>
      </c>
      <c r="AN156" s="85"/>
      <c r="AO156" s="85"/>
      <c r="AP156" s="86"/>
      <c r="AQ156" s="72">
        <f t="shared" si="48"/>
        <v>0.3748086016283196</v>
      </c>
      <c r="AR156" s="73"/>
      <c r="AS156" s="73"/>
      <c r="AT156" s="74"/>
      <c r="AU156" s="72">
        <f t="shared" si="49"/>
        <v>1</v>
      </c>
      <c r="AV156" s="73"/>
      <c r="AW156" s="73"/>
      <c r="AX156" s="74"/>
      <c r="AY156" s="72">
        <f t="shared" si="50"/>
        <v>0.9554427922043668</v>
      </c>
      <c r="AZ156" s="73"/>
      <c r="BA156" s="73"/>
      <c r="BB156" s="74"/>
      <c r="BC156" s="72">
        <f>Z116*AU156*AY156</f>
        <v>59.23745311667074</v>
      </c>
      <c r="BD156" s="73"/>
      <c r="BE156" s="73"/>
      <c r="BF156" s="73"/>
      <c r="BG156" s="74"/>
      <c r="BH156" s="87" t="str">
        <f t="shared" si="51"/>
        <v>O.K</v>
      </c>
      <c r="BI156" s="70"/>
      <c r="BJ156" s="70"/>
      <c r="BK156" s="71"/>
    </row>
    <row r="157" spans="3:63" ht="18.75" customHeight="1">
      <c r="C157" s="84">
        <v>1302</v>
      </c>
      <c r="D157" s="85"/>
      <c r="E157" s="86"/>
      <c r="F157" s="127">
        <v>161861132000</v>
      </c>
      <c r="G157" s="73"/>
      <c r="H157" s="73"/>
      <c r="I157" s="73"/>
      <c r="J157" s="74"/>
      <c r="K157" s="88">
        <v>1430</v>
      </c>
      <c r="L157" s="89"/>
      <c r="M157" s="89"/>
      <c r="N157" s="90"/>
      <c r="O157" s="72">
        <f t="shared" si="44"/>
        <v>7430.6900000000005</v>
      </c>
      <c r="P157" s="73"/>
      <c r="Q157" s="73"/>
      <c r="R157" s="73"/>
      <c r="S157" s="74"/>
      <c r="T157" s="72">
        <f t="shared" si="45"/>
        <v>3752.92</v>
      </c>
      <c r="U157" s="73"/>
      <c r="V157" s="73"/>
      <c r="W157" s="73"/>
      <c r="X157" s="74"/>
      <c r="Y157" s="72">
        <f t="shared" si="46"/>
        <v>3677.7700000000004</v>
      </c>
      <c r="Z157" s="73"/>
      <c r="AA157" s="73"/>
      <c r="AB157" s="73"/>
      <c r="AC157" s="74"/>
      <c r="AD157" s="88">
        <f t="shared" si="47"/>
        <v>32.49211861436877</v>
      </c>
      <c r="AE157" s="89"/>
      <c r="AF157" s="89"/>
      <c r="AG157" s="89"/>
      <c r="AH157" s="90"/>
      <c r="AI157" s="84">
        <v>40</v>
      </c>
      <c r="AJ157" s="85"/>
      <c r="AK157" s="85"/>
      <c r="AL157" s="86"/>
      <c r="AM157" s="84">
        <v>14</v>
      </c>
      <c r="AN157" s="85"/>
      <c r="AO157" s="85"/>
      <c r="AP157" s="86"/>
      <c r="AQ157" s="72">
        <f t="shared" si="48"/>
        <v>0.505056730936158</v>
      </c>
      <c r="AR157" s="73"/>
      <c r="AS157" s="73"/>
      <c r="AT157" s="74"/>
      <c r="AU157" s="72">
        <f t="shared" si="49"/>
        <v>1</v>
      </c>
      <c r="AV157" s="73"/>
      <c r="AW157" s="73"/>
      <c r="AX157" s="74"/>
      <c r="AY157" s="72">
        <f t="shared" si="50"/>
        <v>0.8891397050194614</v>
      </c>
      <c r="AZ157" s="73"/>
      <c r="BA157" s="73"/>
      <c r="BB157" s="74"/>
      <c r="BC157" s="72">
        <f>Z116*AU157*AY157</f>
        <v>55.12666171120661</v>
      </c>
      <c r="BD157" s="73"/>
      <c r="BE157" s="73"/>
      <c r="BF157" s="73"/>
      <c r="BG157" s="74"/>
      <c r="BH157" s="87" t="str">
        <f t="shared" si="51"/>
        <v>O.K</v>
      </c>
      <c r="BI157" s="70"/>
      <c r="BJ157" s="70"/>
      <c r="BK157" s="71"/>
    </row>
    <row r="158" spans="3:63" ht="18.75" customHeight="1">
      <c r="C158" s="84">
        <v>1402</v>
      </c>
      <c r="D158" s="85"/>
      <c r="E158" s="86"/>
      <c r="F158" s="127">
        <v>128503486833.333</v>
      </c>
      <c r="G158" s="73"/>
      <c r="H158" s="73"/>
      <c r="I158" s="73"/>
      <c r="J158" s="74"/>
      <c r="K158" s="88">
        <v>1435</v>
      </c>
      <c r="L158" s="89"/>
      <c r="M158" s="89"/>
      <c r="N158" s="90"/>
      <c r="O158" s="72">
        <f t="shared" si="44"/>
        <v>5931.98</v>
      </c>
      <c r="P158" s="73"/>
      <c r="Q158" s="73"/>
      <c r="R158" s="73"/>
      <c r="S158" s="74"/>
      <c r="T158" s="72">
        <f t="shared" si="45"/>
        <v>2224.3399999999997</v>
      </c>
      <c r="U158" s="73"/>
      <c r="V158" s="73"/>
      <c r="W158" s="73"/>
      <c r="X158" s="74"/>
      <c r="Y158" s="72">
        <f t="shared" si="46"/>
        <v>3707.64</v>
      </c>
      <c r="Z158" s="73"/>
      <c r="AA158" s="73"/>
      <c r="AB158" s="73"/>
      <c r="AC158" s="74"/>
      <c r="AD158" s="88">
        <f t="shared" si="47"/>
        <v>41.403260962876104</v>
      </c>
      <c r="AE158" s="89"/>
      <c r="AF158" s="89"/>
      <c r="AG158" s="89"/>
      <c r="AH158" s="90"/>
      <c r="AI158" s="84">
        <v>30</v>
      </c>
      <c r="AJ158" s="85"/>
      <c r="AK158" s="85"/>
      <c r="AL158" s="86"/>
      <c r="AM158" s="84">
        <v>14</v>
      </c>
      <c r="AN158" s="85"/>
      <c r="AO158" s="85"/>
      <c r="AP158" s="86"/>
      <c r="AQ158" s="72">
        <f t="shared" si="48"/>
        <v>0.37497429188904885</v>
      </c>
      <c r="AR158" s="73"/>
      <c r="AS158" s="73"/>
      <c r="AT158" s="74"/>
      <c r="AU158" s="72">
        <f t="shared" si="49"/>
        <v>1</v>
      </c>
      <c r="AV158" s="73"/>
      <c r="AW158" s="73"/>
      <c r="AX158" s="74"/>
      <c r="AY158" s="72">
        <f t="shared" si="50"/>
        <v>0.9554427922043668</v>
      </c>
      <c r="AZ158" s="73"/>
      <c r="BA158" s="73"/>
      <c r="BB158" s="74"/>
      <c r="BC158" s="72">
        <f>Z116*AU158*AY158</f>
        <v>59.23745311667074</v>
      </c>
      <c r="BD158" s="73"/>
      <c r="BE158" s="73"/>
      <c r="BF158" s="73"/>
      <c r="BG158" s="74"/>
      <c r="BH158" s="87" t="str">
        <f t="shared" si="51"/>
        <v>O.K</v>
      </c>
      <c r="BI158" s="70"/>
      <c r="BJ158" s="70"/>
      <c r="BK158" s="71"/>
    </row>
    <row r="159" spans="3:63" ht="18.75" customHeight="1">
      <c r="C159" s="84">
        <v>1502</v>
      </c>
      <c r="D159" s="85"/>
      <c r="E159" s="86"/>
      <c r="F159" s="127">
        <v>161861132000</v>
      </c>
      <c r="G159" s="73"/>
      <c r="H159" s="73"/>
      <c r="I159" s="73"/>
      <c r="J159" s="74"/>
      <c r="K159" s="88">
        <v>1430</v>
      </c>
      <c r="L159" s="89"/>
      <c r="M159" s="89"/>
      <c r="N159" s="90"/>
      <c r="O159" s="72">
        <f t="shared" si="44"/>
        <v>1470.2199999999998</v>
      </c>
      <c r="P159" s="73"/>
      <c r="Q159" s="73"/>
      <c r="R159" s="73"/>
      <c r="S159" s="74"/>
      <c r="T159" s="72">
        <f t="shared" si="45"/>
        <v>-1862.01</v>
      </c>
      <c r="U159" s="73"/>
      <c r="V159" s="73"/>
      <c r="W159" s="73"/>
      <c r="X159" s="74"/>
      <c r="Y159" s="72">
        <f t="shared" si="46"/>
        <v>3332.2299999999996</v>
      </c>
      <c r="Z159" s="73"/>
      <c r="AA159" s="73"/>
      <c r="AB159" s="73"/>
      <c r="AC159" s="74"/>
      <c r="AD159" s="88">
        <f t="shared" si="47"/>
        <v>29.43936472654843</v>
      </c>
      <c r="AE159" s="89"/>
      <c r="AF159" s="89"/>
      <c r="AG159" s="89"/>
      <c r="AH159" s="90"/>
      <c r="AI159" s="84">
        <v>40</v>
      </c>
      <c r="AJ159" s="85"/>
      <c r="AK159" s="85"/>
      <c r="AL159" s="86"/>
      <c r="AM159" s="84">
        <v>14</v>
      </c>
      <c r="AN159" s="85"/>
      <c r="AO159" s="85"/>
      <c r="AP159" s="86"/>
      <c r="AQ159" s="72">
        <f t="shared" si="48"/>
        <v>-1.2664839275754651</v>
      </c>
      <c r="AR159" s="73"/>
      <c r="AS159" s="73"/>
      <c r="AT159" s="74"/>
      <c r="AU159" s="72">
        <f t="shared" si="49"/>
        <v>1.0278896307436336</v>
      </c>
      <c r="AV159" s="73"/>
      <c r="AW159" s="73"/>
      <c r="AX159" s="74"/>
      <c r="AY159" s="72">
        <f t="shared" si="50"/>
        <v>0.8891397050194614</v>
      </c>
      <c r="AZ159" s="73"/>
      <c r="BA159" s="73"/>
      <c r="BB159" s="74"/>
      <c r="BC159" s="72">
        <f>Z116*AU159*AY159</f>
        <v>56.66412395046136</v>
      </c>
      <c r="BD159" s="73"/>
      <c r="BE159" s="73"/>
      <c r="BF159" s="73"/>
      <c r="BG159" s="74"/>
      <c r="BH159" s="87" t="str">
        <f t="shared" si="51"/>
        <v>O.K</v>
      </c>
      <c r="BI159" s="70"/>
      <c r="BJ159" s="70"/>
      <c r="BK159" s="71"/>
    </row>
    <row r="160" spans="3:63" ht="18.75" customHeight="1">
      <c r="C160" s="84">
        <v>1602</v>
      </c>
      <c r="D160" s="85"/>
      <c r="E160" s="86"/>
      <c r="F160" s="127">
        <v>161861132000</v>
      </c>
      <c r="G160" s="73"/>
      <c r="H160" s="73"/>
      <c r="I160" s="73"/>
      <c r="J160" s="74"/>
      <c r="K160" s="88">
        <v>1430</v>
      </c>
      <c r="L160" s="89"/>
      <c r="M160" s="89"/>
      <c r="N160" s="90"/>
      <c r="O160" s="72">
        <f t="shared" si="44"/>
        <v>-5917.79</v>
      </c>
      <c r="P160" s="73"/>
      <c r="Q160" s="73"/>
      <c r="R160" s="73"/>
      <c r="S160" s="74"/>
      <c r="T160" s="72">
        <f t="shared" si="45"/>
        <v>-8613.18</v>
      </c>
      <c r="U160" s="73"/>
      <c r="V160" s="73"/>
      <c r="W160" s="73"/>
      <c r="X160" s="74"/>
      <c r="Y160" s="72">
        <f t="shared" si="46"/>
        <v>2695.3900000000003</v>
      </c>
      <c r="Z160" s="73"/>
      <c r="AA160" s="73"/>
      <c r="AB160" s="73"/>
      <c r="AC160" s="74"/>
      <c r="AD160" s="88">
        <f t="shared" si="47"/>
        <v>23.813052907599833</v>
      </c>
      <c r="AE160" s="89"/>
      <c r="AF160" s="89"/>
      <c r="AG160" s="89"/>
      <c r="AH160" s="90"/>
      <c r="AI160" s="84">
        <v>40</v>
      </c>
      <c r="AJ160" s="85"/>
      <c r="AK160" s="85"/>
      <c r="AL160" s="86"/>
      <c r="AM160" s="84">
        <v>14</v>
      </c>
      <c r="AN160" s="85"/>
      <c r="AO160" s="85"/>
      <c r="AP160" s="86"/>
      <c r="AQ160" s="72">
        <f t="shared" si="48"/>
        <v>1.455472397634928</v>
      </c>
      <c r="AR160" s="73"/>
      <c r="AS160" s="73"/>
      <c r="AT160" s="74"/>
      <c r="AU160" s="72">
        <f t="shared" si="49"/>
        <v>1.3</v>
      </c>
      <c r="AV160" s="73"/>
      <c r="AW160" s="73"/>
      <c r="AX160" s="74"/>
      <c r="AY160" s="72">
        <f t="shared" si="50"/>
        <v>0.8891397050194614</v>
      </c>
      <c r="AZ160" s="73"/>
      <c r="BA160" s="73"/>
      <c r="BB160" s="74"/>
      <c r="BC160" s="72">
        <f>Z116*AU160*AY160</f>
        <v>71.66466022456859</v>
      </c>
      <c r="BD160" s="73"/>
      <c r="BE160" s="73"/>
      <c r="BF160" s="73"/>
      <c r="BG160" s="74"/>
      <c r="BH160" s="87" t="str">
        <f t="shared" si="51"/>
        <v>O.K</v>
      </c>
      <c r="BI160" s="70"/>
      <c r="BJ160" s="70"/>
      <c r="BK160" s="71"/>
    </row>
    <row r="161" spans="3:63" ht="18.75" customHeight="1">
      <c r="C161" s="84">
        <v>1702</v>
      </c>
      <c r="D161" s="85"/>
      <c r="E161" s="86"/>
      <c r="F161" s="127">
        <v>228592821333.333</v>
      </c>
      <c r="G161" s="73"/>
      <c r="H161" s="73"/>
      <c r="I161" s="73"/>
      <c r="J161" s="74"/>
      <c r="K161" s="88">
        <v>1420</v>
      </c>
      <c r="L161" s="89"/>
      <c r="M161" s="89"/>
      <c r="N161" s="90"/>
      <c r="O161" s="72">
        <f t="shared" si="44"/>
        <v>-15806.91</v>
      </c>
      <c r="P161" s="73"/>
      <c r="Q161" s="73"/>
      <c r="R161" s="73"/>
      <c r="S161" s="74"/>
      <c r="T161" s="72">
        <f t="shared" si="45"/>
        <v>-18181.48</v>
      </c>
      <c r="U161" s="73"/>
      <c r="V161" s="73"/>
      <c r="W161" s="73"/>
      <c r="X161" s="74"/>
      <c r="Y161" s="72">
        <f t="shared" si="46"/>
        <v>2374.5699999999997</v>
      </c>
      <c r="Z161" s="73"/>
      <c r="AA161" s="73"/>
      <c r="AB161" s="73"/>
      <c r="AC161" s="74"/>
      <c r="AD161" s="88">
        <f t="shared" si="47"/>
        <v>14.750635563848814</v>
      </c>
      <c r="AE161" s="89"/>
      <c r="AF161" s="89"/>
      <c r="AG161" s="89"/>
      <c r="AH161" s="90"/>
      <c r="AI161" s="84">
        <v>60</v>
      </c>
      <c r="AJ161" s="85"/>
      <c r="AK161" s="85"/>
      <c r="AL161" s="86"/>
      <c r="AM161" s="84">
        <v>14</v>
      </c>
      <c r="AN161" s="85"/>
      <c r="AO161" s="85"/>
      <c r="AP161" s="86"/>
      <c r="AQ161" s="72">
        <f t="shared" si="48"/>
        <v>1.1502235414764808</v>
      </c>
      <c r="AR161" s="73"/>
      <c r="AS161" s="73"/>
      <c r="AT161" s="74"/>
      <c r="AU161" s="72">
        <f t="shared" si="49"/>
        <v>1.3</v>
      </c>
      <c r="AV161" s="73"/>
      <c r="AW161" s="73"/>
      <c r="AX161" s="74"/>
      <c r="AY161" s="72">
        <f t="shared" si="50"/>
        <v>0.8034284189446518</v>
      </c>
      <c r="AZ161" s="73"/>
      <c r="BA161" s="73"/>
      <c r="BB161" s="74"/>
      <c r="BC161" s="72">
        <f>Z116*AU161*AY161</f>
        <v>64.75633056693894</v>
      </c>
      <c r="BD161" s="73"/>
      <c r="BE161" s="73"/>
      <c r="BF161" s="73"/>
      <c r="BG161" s="74"/>
      <c r="BH161" s="87" t="str">
        <f t="shared" si="51"/>
        <v>O.K</v>
      </c>
      <c r="BI161" s="70"/>
      <c r="BJ161" s="70"/>
      <c r="BK161" s="71"/>
    </row>
    <row r="162" spans="3:63" ht="18.75" customHeight="1">
      <c r="C162" s="84">
        <v>1802</v>
      </c>
      <c r="D162" s="85"/>
      <c r="E162" s="86"/>
      <c r="F162" s="127">
        <v>161861132000</v>
      </c>
      <c r="G162" s="73"/>
      <c r="H162" s="73"/>
      <c r="I162" s="73"/>
      <c r="J162" s="74"/>
      <c r="K162" s="88">
        <v>1430</v>
      </c>
      <c r="L162" s="89"/>
      <c r="M162" s="89"/>
      <c r="N162" s="90"/>
      <c r="O162" s="72">
        <f t="shared" si="44"/>
        <v>-4245.44</v>
      </c>
      <c r="P162" s="73"/>
      <c r="Q162" s="73"/>
      <c r="R162" s="73"/>
      <c r="S162" s="74"/>
      <c r="T162" s="72">
        <f t="shared" si="45"/>
        <v>-6996.379999999999</v>
      </c>
      <c r="U162" s="73"/>
      <c r="V162" s="73"/>
      <c r="W162" s="73"/>
      <c r="X162" s="74"/>
      <c r="Y162" s="72">
        <f t="shared" si="46"/>
        <v>2750.9399999999996</v>
      </c>
      <c r="Z162" s="73"/>
      <c r="AA162" s="73"/>
      <c r="AB162" s="73"/>
      <c r="AC162" s="74"/>
      <c r="AD162" s="88">
        <f t="shared" si="47"/>
        <v>24.303822365458313</v>
      </c>
      <c r="AE162" s="89"/>
      <c r="AF162" s="89"/>
      <c r="AG162" s="89"/>
      <c r="AH162" s="90"/>
      <c r="AI162" s="84">
        <v>40</v>
      </c>
      <c r="AJ162" s="85"/>
      <c r="AK162" s="85"/>
      <c r="AL162" s="86"/>
      <c r="AM162" s="84">
        <v>14</v>
      </c>
      <c r="AN162" s="85"/>
      <c r="AO162" s="85"/>
      <c r="AP162" s="86"/>
      <c r="AQ162" s="72">
        <f t="shared" si="48"/>
        <v>1.647975239315595</v>
      </c>
      <c r="AR162" s="73"/>
      <c r="AS162" s="73"/>
      <c r="AT162" s="74"/>
      <c r="AU162" s="72">
        <f t="shared" si="49"/>
        <v>1.3</v>
      </c>
      <c r="AV162" s="73"/>
      <c r="AW162" s="73"/>
      <c r="AX162" s="74"/>
      <c r="AY162" s="72">
        <f t="shared" si="50"/>
        <v>0.8891397050194614</v>
      </c>
      <c r="AZ162" s="73"/>
      <c r="BA162" s="73"/>
      <c r="BB162" s="74"/>
      <c r="BC162" s="72">
        <f>Z116*AU162*AY162</f>
        <v>71.66466022456859</v>
      </c>
      <c r="BD162" s="73"/>
      <c r="BE162" s="73"/>
      <c r="BF162" s="73"/>
      <c r="BG162" s="74"/>
      <c r="BH162" s="87" t="str">
        <f t="shared" si="51"/>
        <v>O.K</v>
      </c>
      <c r="BI162" s="70"/>
      <c r="BJ162" s="70"/>
      <c r="BK162" s="71"/>
    </row>
    <row r="163" spans="3:63" ht="18.75" customHeight="1">
      <c r="C163" s="84">
        <v>1902</v>
      </c>
      <c r="D163" s="85"/>
      <c r="E163" s="86"/>
      <c r="F163" s="127">
        <v>161861132000</v>
      </c>
      <c r="G163" s="73"/>
      <c r="H163" s="73"/>
      <c r="I163" s="73"/>
      <c r="J163" s="74"/>
      <c r="K163" s="88">
        <v>1430</v>
      </c>
      <c r="L163" s="89"/>
      <c r="M163" s="89"/>
      <c r="N163" s="90"/>
      <c r="O163" s="72">
        <f t="shared" si="44"/>
        <v>4901.55</v>
      </c>
      <c r="P163" s="73"/>
      <c r="Q163" s="73"/>
      <c r="R163" s="73"/>
      <c r="S163" s="74"/>
      <c r="T163" s="72">
        <f t="shared" si="45"/>
        <v>1310.14</v>
      </c>
      <c r="U163" s="73"/>
      <c r="V163" s="73"/>
      <c r="W163" s="73"/>
      <c r="X163" s="74"/>
      <c r="Y163" s="72">
        <f t="shared" si="46"/>
        <v>3591.41</v>
      </c>
      <c r="Z163" s="73"/>
      <c r="AA163" s="73"/>
      <c r="AB163" s="73"/>
      <c r="AC163" s="74"/>
      <c r="AD163" s="88">
        <f t="shared" si="47"/>
        <v>31.729151010756553</v>
      </c>
      <c r="AE163" s="89"/>
      <c r="AF163" s="89"/>
      <c r="AG163" s="89"/>
      <c r="AH163" s="90"/>
      <c r="AI163" s="84">
        <v>40</v>
      </c>
      <c r="AJ163" s="85"/>
      <c r="AK163" s="85"/>
      <c r="AL163" s="86"/>
      <c r="AM163" s="84">
        <v>14</v>
      </c>
      <c r="AN163" s="85"/>
      <c r="AO163" s="85"/>
      <c r="AP163" s="86"/>
      <c r="AQ163" s="72">
        <f t="shared" si="48"/>
        <v>0.2672909589823627</v>
      </c>
      <c r="AR163" s="73"/>
      <c r="AS163" s="73"/>
      <c r="AT163" s="74"/>
      <c r="AU163" s="72">
        <f t="shared" si="49"/>
        <v>1</v>
      </c>
      <c r="AV163" s="73"/>
      <c r="AW163" s="73"/>
      <c r="AX163" s="74"/>
      <c r="AY163" s="72">
        <f t="shared" si="50"/>
        <v>0.8891397050194614</v>
      </c>
      <c r="AZ163" s="73"/>
      <c r="BA163" s="73"/>
      <c r="BB163" s="74"/>
      <c r="BC163" s="72">
        <f>Z116*AU163*AY163</f>
        <v>55.12666171120661</v>
      </c>
      <c r="BD163" s="73"/>
      <c r="BE163" s="73"/>
      <c r="BF163" s="73"/>
      <c r="BG163" s="74"/>
      <c r="BH163" s="87" t="str">
        <f t="shared" si="51"/>
        <v>O.K</v>
      </c>
      <c r="BI163" s="70"/>
      <c r="BJ163" s="70"/>
      <c r="BK163" s="71"/>
    </row>
    <row r="164" spans="3:63" ht="18.75" customHeight="1">
      <c r="C164" s="84">
        <v>2002</v>
      </c>
      <c r="D164" s="85"/>
      <c r="E164" s="86"/>
      <c r="F164" s="127">
        <v>195223979166.666</v>
      </c>
      <c r="G164" s="73"/>
      <c r="H164" s="73"/>
      <c r="I164" s="73"/>
      <c r="J164" s="74"/>
      <c r="K164" s="88">
        <v>1425</v>
      </c>
      <c r="L164" s="89"/>
      <c r="M164" s="89"/>
      <c r="N164" s="90"/>
      <c r="O164" s="72">
        <f t="shared" si="44"/>
        <v>11267.47</v>
      </c>
      <c r="P164" s="73"/>
      <c r="Q164" s="73"/>
      <c r="R164" s="73"/>
      <c r="S164" s="74"/>
      <c r="T164" s="72">
        <f t="shared" si="45"/>
        <v>7042.849999999999</v>
      </c>
      <c r="U164" s="73"/>
      <c r="V164" s="73"/>
      <c r="W164" s="73"/>
      <c r="X164" s="74"/>
      <c r="Y164" s="72">
        <f t="shared" si="46"/>
        <v>4224.62</v>
      </c>
      <c r="Z164" s="73"/>
      <c r="AA164" s="73"/>
      <c r="AB164" s="73"/>
      <c r="AC164" s="74"/>
      <c r="AD164" s="88">
        <f t="shared" si="47"/>
        <v>30.836803581698096</v>
      </c>
      <c r="AE164" s="89"/>
      <c r="AF164" s="89"/>
      <c r="AG164" s="89"/>
      <c r="AH164" s="90"/>
      <c r="AI164" s="84">
        <v>50</v>
      </c>
      <c r="AJ164" s="85"/>
      <c r="AK164" s="85"/>
      <c r="AL164" s="86"/>
      <c r="AM164" s="84">
        <v>14</v>
      </c>
      <c r="AN164" s="85"/>
      <c r="AO164" s="85"/>
      <c r="AP164" s="86"/>
      <c r="AQ164" s="72">
        <f t="shared" si="48"/>
        <v>0.6250604616653073</v>
      </c>
      <c r="AR164" s="73"/>
      <c r="AS164" s="73"/>
      <c r="AT164" s="74"/>
      <c r="AU164" s="72">
        <f t="shared" si="49"/>
        <v>1</v>
      </c>
      <c r="AV164" s="73"/>
      <c r="AW164" s="73"/>
      <c r="AX164" s="74"/>
      <c r="AY164" s="72">
        <f t="shared" si="50"/>
        <v>0.8408964152537145</v>
      </c>
      <c r="AZ164" s="73"/>
      <c r="BA164" s="73"/>
      <c r="BB164" s="74"/>
      <c r="BC164" s="72">
        <f>Z116*AU164*AY164</f>
        <v>52.1355777457303</v>
      </c>
      <c r="BD164" s="73"/>
      <c r="BE164" s="73"/>
      <c r="BF164" s="73"/>
      <c r="BG164" s="74"/>
      <c r="BH164" s="87" t="str">
        <f t="shared" si="51"/>
        <v>O.K</v>
      </c>
      <c r="BI164" s="70"/>
      <c r="BJ164" s="70"/>
      <c r="BK164" s="71"/>
    </row>
    <row r="165" spans="3:63" ht="18.75" customHeight="1">
      <c r="C165" s="84">
        <v>2102</v>
      </c>
      <c r="D165" s="85"/>
      <c r="E165" s="86"/>
      <c r="F165" s="127">
        <v>228592821333.333</v>
      </c>
      <c r="G165" s="73"/>
      <c r="H165" s="73"/>
      <c r="I165" s="73"/>
      <c r="J165" s="74"/>
      <c r="K165" s="88">
        <v>1420</v>
      </c>
      <c r="L165" s="89"/>
      <c r="M165" s="89"/>
      <c r="N165" s="90"/>
      <c r="O165" s="72">
        <f t="shared" si="44"/>
        <v>14845.09</v>
      </c>
      <c r="P165" s="73"/>
      <c r="Q165" s="73"/>
      <c r="R165" s="73"/>
      <c r="S165" s="74"/>
      <c r="T165" s="72">
        <f t="shared" si="45"/>
        <v>10331.98</v>
      </c>
      <c r="U165" s="73"/>
      <c r="V165" s="73"/>
      <c r="W165" s="73"/>
      <c r="X165" s="74"/>
      <c r="Y165" s="72">
        <f t="shared" si="46"/>
        <v>4513.110000000001</v>
      </c>
      <c r="Z165" s="73"/>
      <c r="AA165" s="73"/>
      <c r="AB165" s="73"/>
      <c r="AC165" s="74"/>
      <c r="AD165" s="88">
        <f t="shared" si="47"/>
        <v>28.035071979163273</v>
      </c>
      <c r="AE165" s="89"/>
      <c r="AF165" s="89"/>
      <c r="AG165" s="89"/>
      <c r="AH165" s="90"/>
      <c r="AI165" s="84">
        <v>60</v>
      </c>
      <c r="AJ165" s="85"/>
      <c r="AK165" s="85"/>
      <c r="AL165" s="86"/>
      <c r="AM165" s="84">
        <v>14</v>
      </c>
      <c r="AN165" s="85"/>
      <c r="AO165" s="85"/>
      <c r="AP165" s="86"/>
      <c r="AQ165" s="72">
        <f t="shared" si="48"/>
        <v>0.6959863496954212</v>
      </c>
      <c r="AR165" s="73"/>
      <c r="AS165" s="73"/>
      <c r="AT165" s="74"/>
      <c r="AU165" s="72">
        <f t="shared" si="49"/>
        <v>1</v>
      </c>
      <c r="AV165" s="73"/>
      <c r="AW165" s="73"/>
      <c r="AX165" s="74"/>
      <c r="AY165" s="72">
        <f t="shared" si="50"/>
        <v>0.8034284189446518</v>
      </c>
      <c r="AZ165" s="73"/>
      <c r="BA165" s="73"/>
      <c r="BB165" s="74"/>
      <c r="BC165" s="72">
        <f>Z116*AU165*AY165</f>
        <v>49.81256197456841</v>
      </c>
      <c r="BD165" s="73"/>
      <c r="BE165" s="73"/>
      <c r="BF165" s="73"/>
      <c r="BG165" s="74"/>
      <c r="BH165" s="87" t="str">
        <f t="shared" si="51"/>
        <v>O.K</v>
      </c>
      <c r="BI165" s="70"/>
      <c r="BJ165" s="70"/>
      <c r="BK165" s="71"/>
    </row>
    <row r="166" spans="3:63" ht="18.75" customHeight="1">
      <c r="C166" s="84">
        <v>2202</v>
      </c>
      <c r="D166" s="85"/>
      <c r="E166" s="86"/>
      <c r="F166" s="127">
        <v>228592821333.333</v>
      </c>
      <c r="G166" s="73"/>
      <c r="H166" s="73"/>
      <c r="I166" s="73"/>
      <c r="J166" s="74"/>
      <c r="K166" s="88">
        <v>1420</v>
      </c>
      <c r="L166" s="89"/>
      <c r="M166" s="89"/>
      <c r="N166" s="90"/>
      <c r="O166" s="72">
        <f t="shared" si="44"/>
        <v>15623.09</v>
      </c>
      <c r="P166" s="73"/>
      <c r="Q166" s="73"/>
      <c r="R166" s="73"/>
      <c r="S166" s="74"/>
      <c r="T166" s="72">
        <f t="shared" si="45"/>
        <v>11266.619999999999</v>
      </c>
      <c r="U166" s="73"/>
      <c r="V166" s="73"/>
      <c r="W166" s="73"/>
      <c r="X166" s="74"/>
      <c r="Y166" s="72">
        <f t="shared" si="46"/>
        <v>4356.470000000001</v>
      </c>
      <c r="Z166" s="73"/>
      <c r="AA166" s="73"/>
      <c r="AB166" s="73"/>
      <c r="AC166" s="74"/>
      <c r="AD166" s="88">
        <f t="shared" si="47"/>
        <v>27.062037048745864</v>
      </c>
      <c r="AE166" s="89"/>
      <c r="AF166" s="89"/>
      <c r="AG166" s="89"/>
      <c r="AH166" s="90"/>
      <c r="AI166" s="84">
        <v>60</v>
      </c>
      <c r="AJ166" s="85"/>
      <c r="AK166" s="85"/>
      <c r="AL166" s="86"/>
      <c r="AM166" s="84">
        <v>14</v>
      </c>
      <c r="AN166" s="85"/>
      <c r="AO166" s="85"/>
      <c r="AP166" s="86"/>
      <c r="AQ166" s="72">
        <f t="shared" si="48"/>
        <v>0.7211518336001392</v>
      </c>
      <c r="AR166" s="73"/>
      <c r="AS166" s="73"/>
      <c r="AT166" s="74"/>
      <c r="AU166" s="72">
        <f t="shared" si="49"/>
        <v>1</v>
      </c>
      <c r="AV166" s="73"/>
      <c r="AW166" s="73"/>
      <c r="AX166" s="74"/>
      <c r="AY166" s="72">
        <f t="shared" si="50"/>
        <v>0.8034284189446518</v>
      </c>
      <c r="AZ166" s="73"/>
      <c r="BA166" s="73"/>
      <c r="BB166" s="74"/>
      <c r="BC166" s="72">
        <f>Z116*AU166*AY166</f>
        <v>49.81256197456841</v>
      </c>
      <c r="BD166" s="73"/>
      <c r="BE166" s="73"/>
      <c r="BF166" s="73"/>
      <c r="BG166" s="74"/>
      <c r="BH166" s="87" t="str">
        <f t="shared" si="51"/>
        <v>O.K</v>
      </c>
      <c r="BI166" s="70"/>
      <c r="BJ166" s="70"/>
      <c r="BK166" s="71"/>
    </row>
    <row r="167" spans="3:63" ht="18.75" customHeight="1">
      <c r="C167" s="84">
        <v>2302</v>
      </c>
      <c r="D167" s="85"/>
      <c r="E167" s="86"/>
      <c r="F167" s="127">
        <v>195223979166.666</v>
      </c>
      <c r="G167" s="73"/>
      <c r="H167" s="73"/>
      <c r="I167" s="73"/>
      <c r="J167" s="74"/>
      <c r="K167" s="88">
        <v>1425</v>
      </c>
      <c r="L167" s="89"/>
      <c r="M167" s="89"/>
      <c r="N167" s="90"/>
      <c r="O167" s="72">
        <f t="shared" si="44"/>
        <v>13529.2</v>
      </c>
      <c r="P167" s="73"/>
      <c r="Q167" s="73"/>
      <c r="R167" s="73"/>
      <c r="S167" s="74"/>
      <c r="T167" s="72">
        <f t="shared" si="45"/>
        <v>9878.49</v>
      </c>
      <c r="U167" s="73"/>
      <c r="V167" s="73"/>
      <c r="W167" s="73"/>
      <c r="X167" s="74"/>
      <c r="Y167" s="72">
        <f t="shared" si="46"/>
        <v>3650.710000000001</v>
      </c>
      <c r="Z167" s="73"/>
      <c r="AA167" s="73"/>
      <c r="AB167" s="73"/>
      <c r="AC167" s="74"/>
      <c r="AD167" s="88">
        <f t="shared" si="47"/>
        <v>26.64765758902365</v>
      </c>
      <c r="AE167" s="89"/>
      <c r="AF167" s="89"/>
      <c r="AG167" s="89"/>
      <c r="AH167" s="90"/>
      <c r="AI167" s="84">
        <v>50</v>
      </c>
      <c r="AJ167" s="85"/>
      <c r="AK167" s="85"/>
      <c r="AL167" s="86"/>
      <c r="AM167" s="84">
        <v>14</v>
      </c>
      <c r="AN167" s="85"/>
      <c r="AO167" s="85"/>
      <c r="AP167" s="86"/>
      <c r="AQ167" s="72">
        <f t="shared" si="48"/>
        <v>0.7301606894716612</v>
      </c>
      <c r="AR167" s="73"/>
      <c r="AS167" s="73"/>
      <c r="AT167" s="74"/>
      <c r="AU167" s="72">
        <f t="shared" si="49"/>
        <v>1</v>
      </c>
      <c r="AV167" s="73"/>
      <c r="AW167" s="73"/>
      <c r="AX167" s="74"/>
      <c r="AY167" s="72">
        <f t="shared" si="50"/>
        <v>0.8408964152537145</v>
      </c>
      <c r="AZ167" s="73"/>
      <c r="BA167" s="73"/>
      <c r="BB167" s="74"/>
      <c r="BC167" s="72">
        <f>Z116*AU167*AY167</f>
        <v>52.1355777457303</v>
      </c>
      <c r="BD167" s="73"/>
      <c r="BE167" s="73"/>
      <c r="BF167" s="73"/>
      <c r="BG167" s="74"/>
      <c r="BH167" s="87" t="str">
        <f t="shared" si="51"/>
        <v>O.K</v>
      </c>
      <c r="BI167" s="70"/>
      <c r="BJ167" s="70"/>
      <c r="BK167" s="71"/>
    </row>
    <row r="168" spans="3:63" ht="18.75" customHeight="1">
      <c r="C168" s="84">
        <v>2402</v>
      </c>
      <c r="D168" s="85"/>
      <c r="E168" s="86"/>
      <c r="F168" s="127">
        <v>128503486833.333</v>
      </c>
      <c r="G168" s="73"/>
      <c r="H168" s="73"/>
      <c r="I168" s="73"/>
      <c r="J168" s="74"/>
      <c r="K168" s="88">
        <v>1435</v>
      </c>
      <c r="L168" s="89"/>
      <c r="M168" s="89"/>
      <c r="N168" s="90"/>
      <c r="O168" s="72">
        <f t="shared" si="44"/>
        <v>8396.119999999999</v>
      </c>
      <c r="P168" s="73"/>
      <c r="Q168" s="73"/>
      <c r="R168" s="73"/>
      <c r="S168" s="74"/>
      <c r="T168" s="72">
        <f t="shared" si="45"/>
        <v>6129.87</v>
      </c>
      <c r="U168" s="73"/>
      <c r="V168" s="73"/>
      <c r="W168" s="73"/>
      <c r="X168" s="74"/>
      <c r="Y168" s="72">
        <f t="shared" si="46"/>
        <v>2266.249999999999</v>
      </c>
      <c r="Z168" s="73"/>
      <c r="AA168" s="73"/>
      <c r="AB168" s="73"/>
      <c r="AC168" s="74"/>
      <c r="AD168" s="88">
        <f t="shared" si="47"/>
        <v>25.30724130636144</v>
      </c>
      <c r="AE168" s="89"/>
      <c r="AF168" s="89"/>
      <c r="AG168" s="89"/>
      <c r="AH168" s="90"/>
      <c r="AI168" s="84">
        <v>30</v>
      </c>
      <c r="AJ168" s="85"/>
      <c r="AK168" s="85"/>
      <c r="AL168" s="86"/>
      <c r="AM168" s="84">
        <v>14</v>
      </c>
      <c r="AN168" s="85"/>
      <c r="AO168" s="85"/>
      <c r="AP168" s="86"/>
      <c r="AQ168" s="72">
        <f t="shared" si="48"/>
        <v>0.7300836576895042</v>
      </c>
      <c r="AR168" s="73"/>
      <c r="AS168" s="73"/>
      <c r="AT168" s="74"/>
      <c r="AU168" s="72">
        <f t="shared" si="49"/>
        <v>1</v>
      </c>
      <c r="AV168" s="73"/>
      <c r="AW168" s="73"/>
      <c r="AX168" s="74"/>
      <c r="AY168" s="72">
        <f t="shared" si="50"/>
        <v>0.9554427922043668</v>
      </c>
      <c r="AZ168" s="73"/>
      <c r="BA168" s="73"/>
      <c r="BB168" s="74"/>
      <c r="BC168" s="72">
        <f>Z116*AU168*AY168</f>
        <v>59.23745311667074</v>
      </c>
      <c r="BD168" s="73"/>
      <c r="BE168" s="73"/>
      <c r="BF168" s="73"/>
      <c r="BG168" s="74"/>
      <c r="BH168" s="87" t="str">
        <f t="shared" si="51"/>
        <v>O.K</v>
      </c>
      <c r="BI168" s="70"/>
      <c r="BJ168" s="70"/>
      <c r="BK168" s="71"/>
    </row>
    <row r="170" ht="18.75" customHeight="1">
      <c r="D170" s="24" t="s">
        <v>133</v>
      </c>
    </row>
    <row r="171" ht="18.75" customHeight="1">
      <c r="E171" s="24" t="s">
        <v>188</v>
      </c>
    </row>
    <row r="172" ht="18.75" customHeight="1">
      <c r="E172" s="24" t="s">
        <v>120</v>
      </c>
    </row>
    <row r="173" spans="5:28" ht="18.75" customHeight="1">
      <c r="E173" s="24" t="s">
        <v>121</v>
      </c>
      <c r="V173" s="24" t="s">
        <v>122</v>
      </c>
      <c r="Z173" s="100">
        <v>62</v>
      </c>
      <c r="AA173" s="100"/>
      <c r="AB173" s="24" t="s">
        <v>123</v>
      </c>
    </row>
    <row r="174" ht="18.75" customHeight="1">
      <c r="BB174" s="24" t="s">
        <v>124</v>
      </c>
    </row>
    <row r="175" spans="3:63" ht="18.75" customHeight="1">
      <c r="C175" s="114" t="s">
        <v>95</v>
      </c>
      <c r="D175" s="115"/>
      <c r="E175" s="116"/>
      <c r="F175" s="114" t="s">
        <v>183</v>
      </c>
      <c r="G175" s="115"/>
      <c r="H175" s="115"/>
      <c r="I175" s="115"/>
      <c r="J175" s="116"/>
      <c r="K175" s="114" t="s">
        <v>184</v>
      </c>
      <c r="L175" s="115"/>
      <c r="M175" s="115"/>
      <c r="N175" s="116"/>
      <c r="O175" s="114" t="s">
        <v>113</v>
      </c>
      <c r="P175" s="115"/>
      <c r="Q175" s="115"/>
      <c r="R175" s="115"/>
      <c r="S175" s="116"/>
      <c r="T175" s="114" t="s">
        <v>114</v>
      </c>
      <c r="U175" s="115"/>
      <c r="V175" s="115"/>
      <c r="W175" s="115"/>
      <c r="X175" s="116"/>
      <c r="Y175" s="114" t="s">
        <v>115</v>
      </c>
      <c r="Z175" s="115"/>
      <c r="AA175" s="115"/>
      <c r="AB175" s="115"/>
      <c r="AC175" s="116"/>
      <c r="AD175" s="114" t="s">
        <v>125</v>
      </c>
      <c r="AE175" s="115"/>
      <c r="AF175" s="115"/>
      <c r="AG175" s="115"/>
      <c r="AH175" s="116"/>
      <c r="AI175" s="114" t="s">
        <v>126</v>
      </c>
      <c r="AJ175" s="115"/>
      <c r="AK175" s="115"/>
      <c r="AL175" s="116"/>
      <c r="AM175" s="114" t="s">
        <v>127</v>
      </c>
      <c r="AN175" s="115"/>
      <c r="AO175" s="115"/>
      <c r="AP175" s="116"/>
      <c r="AQ175" s="114" t="s">
        <v>128</v>
      </c>
      <c r="AR175" s="117"/>
      <c r="AS175" s="117"/>
      <c r="AT175" s="118"/>
      <c r="AU175" s="114" t="s">
        <v>182</v>
      </c>
      <c r="AV175" s="117"/>
      <c r="AW175" s="117"/>
      <c r="AX175" s="118"/>
      <c r="AY175" s="114" t="s">
        <v>129</v>
      </c>
      <c r="AZ175" s="117"/>
      <c r="BA175" s="117"/>
      <c r="BB175" s="118"/>
      <c r="BC175" s="114" t="s">
        <v>130</v>
      </c>
      <c r="BD175" s="117"/>
      <c r="BE175" s="117"/>
      <c r="BF175" s="117"/>
      <c r="BG175" s="118"/>
      <c r="BH175" s="114" t="s">
        <v>131</v>
      </c>
      <c r="BI175" s="117"/>
      <c r="BJ175" s="117"/>
      <c r="BK175" s="118"/>
    </row>
    <row r="176" spans="3:63" ht="18.75" customHeight="1">
      <c r="C176" s="122" t="s">
        <v>101</v>
      </c>
      <c r="D176" s="125"/>
      <c r="E176" s="126"/>
      <c r="F176" s="122" t="s">
        <v>185</v>
      </c>
      <c r="G176" s="125"/>
      <c r="H176" s="125"/>
      <c r="I176" s="125"/>
      <c r="J176" s="126"/>
      <c r="K176" s="122" t="s">
        <v>132</v>
      </c>
      <c r="L176" s="125"/>
      <c r="M176" s="125"/>
      <c r="N176" s="126"/>
      <c r="O176" s="122" t="s">
        <v>186</v>
      </c>
      <c r="P176" s="125"/>
      <c r="Q176" s="125"/>
      <c r="R176" s="125"/>
      <c r="S176" s="126"/>
      <c r="T176" s="122" t="s">
        <v>186</v>
      </c>
      <c r="U176" s="125"/>
      <c r="V176" s="125"/>
      <c r="W176" s="125"/>
      <c r="X176" s="126"/>
      <c r="Y176" s="122" t="s">
        <v>186</v>
      </c>
      <c r="Z176" s="125"/>
      <c r="AA176" s="125"/>
      <c r="AB176" s="125"/>
      <c r="AC176" s="126"/>
      <c r="AD176" s="122" t="s">
        <v>187</v>
      </c>
      <c r="AE176" s="125"/>
      <c r="AF176" s="125"/>
      <c r="AG176" s="125"/>
      <c r="AH176" s="126"/>
      <c r="AI176" s="122" t="s">
        <v>132</v>
      </c>
      <c r="AJ176" s="125"/>
      <c r="AK176" s="125"/>
      <c r="AL176" s="126"/>
      <c r="AM176" s="122" t="s">
        <v>132</v>
      </c>
      <c r="AN176" s="125"/>
      <c r="AO176" s="125"/>
      <c r="AP176" s="126"/>
      <c r="AQ176" s="122"/>
      <c r="AR176" s="123"/>
      <c r="AS176" s="123"/>
      <c r="AT176" s="124"/>
      <c r="AU176" s="122"/>
      <c r="AV176" s="123"/>
      <c r="AW176" s="123"/>
      <c r="AX176" s="124"/>
      <c r="AY176" s="122"/>
      <c r="AZ176" s="123"/>
      <c r="BA176" s="123"/>
      <c r="BB176" s="124"/>
      <c r="BC176" s="122"/>
      <c r="BD176" s="123"/>
      <c r="BE176" s="123"/>
      <c r="BF176" s="123"/>
      <c r="BG176" s="124"/>
      <c r="BH176" s="122"/>
      <c r="BI176" s="123"/>
      <c r="BJ176" s="123"/>
      <c r="BK176" s="124"/>
    </row>
    <row r="177" spans="3:63" ht="18.75" customHeight="1">
      <c r="C177" s="84">
        <v>101</v>
      </c>
      <c r="D177" s="85"/>
      <c r="E177" s="86"/>
      <c r="F177" s="127">
        <v>128503486833.333</v>
      </c>
      <c r="G177" s="73"/>
      <c r="H177" s="73"/>
      <c r="I177" s="73"/>
      <c r="J177" s="74"/>
      <c r="K177" s="88">
        <v>1435</v>
      </c>
      <c r="L177" s="89"/>
      <c r="M177" s="89"/>
      <c r="N177" s="90"/>
      <c r="O177" s="72">
        <f aca="true" t="shared" si="52" ref="O177:O208">MAX(AX6,AX60)</f>
        <v>-0.35000000000000003</v>
      </c>
      <c r="P177" s="73"/>
      <c r="Q177" s="73"/>
      <c r="R177" s="73"/>
      <c r="S177" s="74"/>
      <c r="T177" s="72">
        <f aca="true" t="shared" si="53" ref="T177:T208">MIN(BB6,BB60)</f>
        <v>-1.21</v>
      </c>
      <c r="U177" s="73"/>
      <c r="V177" s="73"/>
      <c r="W177" s="73"/>
      <c r="X177" s="74"/>
      <c r="Y177" s="72">
        <f aca="true" t="shared" si="54" ref="Y177:Y208">O177-T177</f>
        <v>0.8599999999999999</v>
      </c>
      <c r="Z177" s="73"/>
      <c r="AA177" s="73"/>
      <c r="AB177" s="73"/>
      <c r="AC177" s="74"/>
      <c r="AD177" s="88">
        <f aca="true" t="shared" si="55" ref="AD177:AD208">ABS(Y177/F177*10^6*K177)</f>
        <v>0.009603630457129994</v>
      </c>
      <c r="AE177" s="89"/>
      <c r="AF177" s="89"/>
      <c r="AG177" s="89"/>
      <c r="AH177" s="90"/>
      <c r="AI177" s="84">
        <v>30</v>
      </c>
      <c r="AJ177" s="85"/>
      <c r="AK177" s="85"/>
      <c r="AL177" s="86"/>
      <c r="AM177" s="84">
        <v>14</v>
      </c>
      <c r="AN177" s="85"/>
      <c r="AO177" s="85"/>
      <c r="AP177" s="86"/>
      <c r="AQ177" s="72">
        <f aca="true" t="shared" si="56" ref="AQ177:AQ208">IF(O177=0,1,T177/O177)</f>
        <v>3.457142857142857</v>
      </c>
      <c r="AR177" s="73"/>
      <c r="AS177" s="73"/>
      <c r="AT177" s="74"/>
      <c r="AU177" s="72">
        <f aca="true" t="shared" si="57" ref="AU177:AU208">IF(AQ177&lt;=-1,1.3*(1-AQ177)/(1.6-AQ177),IF(AQ177&lt;1,1,1.3))</f>
        <v>1.3</v>
      </c>
      <c r="AV177" s="73"/>
      <c r="AW177" s="73"/>
      <c r="AX177" s="74"/>
      <c r="AY177" s="72">
        <f aca="true" t="shared" si="58" ref="AY177:AY208">IF(AI177&lt;25,1,IF(AM177&lt;=12,1,(25/AI177)^(1/4)))</f>
        <v>0.9554427922043668</v>
      </c>
      <c r="AZ177" s="73"/>
      <c r="BA177" s="73"/>
      <c r="BB177" s="74"/>
      <c r="BC177" s="72">
        <f>Z173*AU177*AY177</f>
        <v>77.00868905167196</v>
      </c>
      <c r="BD177" s="73"/>
      <c r="BE177" s="73"/>
      <c r="BF177" s="73"/>
      <c r="BG177" s="74"/>
      <c r="BH177" s="87" t="str">
        <f aca="true" t="shared" si="59" ref="BH177:BH208">IF(AD177&lt;=BC177,"O.K","N.G")</f>
        <v>O.K</v>
      </c>
      <c r="BI177" s="70"/>
      <c r="BJ177" s="70"/>
      <c r="BK177" s="71"/>
    </row>
    <row r="178" spans="3:63" ht="18.75" customHeight="1">
      <c r="C178" s="84">
        <v>201</v>
      </c>
      <c r="D178" s="85"/>
      <c r="E178" s="86"/>
      <c r="F178" s="127">
        <v>128503486833.333</v>
      </c>
      <c r="G178" s="73"/>
      <c r="H178" s="73"/>
      <c r="I178" s="73"/>
      <c r="J178" s="74"/>
      <c r="K178" s="88">
        <v>1435</v>
      </c>
      <c r="L178" s="89"/>
      <c r="M178" s="89"/>
      <c r="N178" s="90"/>
      <c r="O178" s="72">
        <f t="shared" si="52"/>
        <v>-0.35000000000000003</v>
      </c>
      <c r="P178" s="73"/>
      <c r="Q178" s="73"/>
      <c r="R178" s="73"/>
      <c r="S178" s="74"/>
      <c r="T178" s="72">
        <f t="shared" si="53"/>
        <v>-1.21</v>
      </c>
      <c r="U178" s="73"/>
      <c r="V178" s="73"/>
      <c r="W178" s="73"/>
      <c r="X178" s="74"/>
      <c r="Y178" s="72">
        <f t="shared" si="54"/>
        <v>0.8599999999999999</v>
      </c>
      <c r="Z178" s="73"/>
      <c r="AA178" s="73"/>
      <c r="AB178" s="73"/>
      <c r="AC178" s="74"/>
      <c r="AD178" s="88">
        <f t="shared" si="55"/>
        <v>0.009603630457129994</v>
      </c>
      <c r="AE178" s="89"/>
      <c r="AF178" s="89"/>
      <c r="AG178" s="89"/>
      <c r="AH178" s="90"/>
      <c r="AI178" s="84">
        <v>30</v>
      </c>
      <c r="AJ178" s="85"/>
      <c r="AK178" s="85"/>
      <c r="AL178" s="86"/>
      <c r="AM178" s="84">
        <v>14</v>
      </c>
      <c r="AN178" s="85"/>
      <c r="AO178" s="85"/>
      <c r="AP178" s="86"/>
      <c r="AQ178" s="72">
        <f t="shared" si="56"/>
        <v>3.457142857142857</v>
      </c>
      <c r="AR178" s="73"/>
      <c r="AS178" s="73"/>
      <c r="AT178" s="74"/>
      <c r="AU178" s="72">
        <f t="shared" si="57"/>
        <v>1.3</v>
      </c>
      <c r="AV178" s="73"/>
      <c r="AW178" s="73"/>
      <c r="AX178" s="74"/>
      <c r="AY178" s="72">
        <f t="shared" si="58"/>
        <v>0.9554427922043668</v>
      </c>
      <c r="AZ178" s="73"/>
      <c r="BA178" s="73"/>
      <c r="BB178" s="74"/>
      <c r="BC178" s="72">
        <f>Z173*AU178*AY178</f>
        <v>77.00868905167196</v>
      </c>
      <c r="BD178" s="73"/>
      <c r="BE178" s="73"/>
      <c r="BF178" s="73"/>
      <c r="BG178" s="74"/>
      <c r="BH178" s="87" t="str">
        <f t="shared" si="59"/>
        <v>O.K</v>
      </c>
      <c r="BI178" s="70"/>
      <c r="BJ178" s="70"/>
      <c r="BK178" s="71"/>
    </row>
    <row r="179" spans="3:63" ht="18.75" customHeight="1">
      <c r="C179" s="84">
        <v>301</v>
      </c>
      <c r="D179" s="85"/>
      <c r="E179" s="86"/>
      <c r="F179" s="127">
        <v>195223979166.666</v>
      </c>
      <c r="G179" s="73"/>
      <c r="H179" s="73"/>
      <c r="I179" s="73"/>
      <c r="J179" s="74"/>
      <c r="K179" s="88">
        <v>1425</v>
      </c>
      <c r="L179" s="89"/>
      <c r="M179" s="89"/>
      <c r="N179" s="90"/>
      <c r="O179" s="72">
        <f t="shared" si="52"/>
        <v>10200.5</v>
      </c>
      <c r="P179" s="73"/>
      <c r="Q179" s="73"/>
      <c r="R179" s="73"/>
      <c r="S179" s="74"/>
      <c r="T179" s="72">
        <f t="shared" si="53"/>
        <v>7681.37</v>
      </c>
      <c r="U179" s="73"/>
      <c r="V179" s="73"/>
      <c r="W179" s="73"/>
      <c r="X179" s="74"/>
      <c r="Y179" s="72">
        <f t="shared" si="54"/>
        <v>2519.13</v>
      </c>
      <c r="Z179" s="73"/>
      <c r="AA179" s="73"/>
      <c r="AB179" s="73"/>
      <c r="AC179" s="74"/>
      <c r="AD179" s="88">
        <f t="shared" si="55"/>
        <v>18.387906369510894</v>
      </c>
      <c r="AE179" s="89"/>
      <c r="AF179" s="89"/>
      <c r="AG179" s="89"/>
      <c r="AH179" s="90"/>
      <c r="AI179" s="84">
        <v>50</v>
      </c>
      <c r="AJ179" s="85"/>
      <c r="AK179" s="85"/>
      <c r="AL179" s="86"/>
      <c r="AM179" s="84">
        <v>14</v>
      </c>
      <c r="AN179" s="85"/>
      <c r="AO179" s="85"/>
      <c r="AP179" s="86"/>
      <c r="AQ179" s="72">
        <f t="shared" si="56"/>
        <v>0.7530385765403657</v>
      </c>
      <c r="AR179" s="73"/>
      <c r="AS179" s="73"/>
      <c r="AT179" s="74"/>
      <c r="AU179" s="72">
        <f t="shared" si="57"/>
        <v>1</v>
      </c>
      <c r="AV179" s="73"/>
      <c r="AW179" s="73"/>
      <c r="AX179" s="74"/>
      <c r="AY179" s="72">
        <f t="shared" si="58"/>
        <v>0.8408964152537145</v>
      </c>
      <c r="AZ179" s="73"/>
      <c r="BA179" s="73"/>
      <c r="BB179" s="74"/>
      <c r="BC179" s="72">
        <f>Z173*AU179*AY179</f>
        <v>52.1355777457303</v>
      </c>
      <c r="BD179" s="73"/>
      <c r="BE179" s="73"/>
      <c r="BF179" s="73"/>
      <c r="BG179" s="74"/>
      <c r="BH179" s="87" t="str">
        <f t="shared" si="59"/>
        <v>O.K</v>
      </c>
      <c r="BI179" s="70"/>
      <c r="BJ179" s="70"/>
      <c r="BK179" s="71"/>
    </row>
    <row r="180" spans="3:63" ht="18.75" customHeight="1">
      <c r="C180" s="84">
        <v>401</v>
      </c>
      <c r="D180" s="85"/>
      <c r="E180" s="86"/>
      <c r="F180" s="127">
        <v>228592821333.333</v>
      </c>
      <c r="G180" s="73"/>
      <c r="H180" s="73"/>
      <c r="I180" s="73"/>
      <c r="J180" s="74"/>
      <c r="K180" s="88">
        <v>1420</v>
      </c>
      <c r="L180" s="89"/>
      <c r="M180" s="89"/>
      <c r="N180" s="90"/>
      <c r="O180" s="72">
        <f t="shared" si="52"/>
        <v>16667.09</v>
      </c>
      <c r="P180" s="73"/>
      <c r="Q180" s="73"/>
      <c r="R180" s="73"/>
      <c r="S180" s="74"/>
      <c r="T180" s="72">
        <f t="shared" si="53"/>
        <v>12467.56</v>
      </c>
      <c r="U180" s="73"/>
      <c r="V180" s="73"/>
      <c r="W180" s="73"/>
      <c r="X180" s="74"/>
      <c r="Y180" s="72">
        <f t="shared" si="54"/>
        <v>4199.530000000001</v>
      </c>
      <c r="Z180" s="73"/>
      <c r="AA180" s="73"/>
      <c r="AB180" s="73"/>
      <c r="AC180" s="74"/>
      <c r="AD180" s="88">
        <f t="shared" si="55"/>
        <v>26.087138542746697</v>
      </c>
      <c r="AE180" s="89"/>
      <c r="AF180" s="89"/>
      <c r="AG180" s="89"/>
      <c r="AH180" s="90"/>
      <c r="AI180" s="84">
        <v>60</v>
      </c>
      <c r="AJ180" s="85"/>
      <c r="AK180" s="85"/>
      <c r="AL180" s="86"/>
      <c r="AM180" s="84">
        <v>14</v>
      </c>
      <c r="AN180" s="85"/>
      <c r="AO180" s="85"/>
      <c r="AP180" s="86"/>
      <c r="AQ180" s="72">
        <f t="shared" si="56"/>
        <v>0.748034599921162</v>
      </c>
      <c r="AR180" s="73"/>
      <c r="AS180" s="73"/>
      <c r="AT180" s="74"/>
      <c r="AU180" s="72">
        <f t="shared" si="57"/>
        <v>1</v>
      </c>
      <c r="AV180" s="73"/>
      <c r="AW180" s="73"/>
      <c r="AX180" s="74"/>
      <c r="AY180" s="72">
        <f t="shared" si="58"/>
        <v>0.8034284189446518</v>
      </c>
      <c r="AZ180" s="73"/>
      <c r="BA180" s="73"/>
      <c r="BB180" s="74"/>
      <c r="BC180" s="72">
        <f>Z173*AU180*AY180</f>
        <v>49.81256197456841</v>
      </c>
      <c r="BD180" s="73"/>
      <c r="BE180" s="73"/>
      <c r="BF180" s="73"/>
      <c r="BG180" s="74"/>
      <c r="BH180" s="87" t="str">
        <f t="shared" si="59"/>
        <v>O.K</v>
      </c>
      <c r="BI180" s="70"/>
      <c r="BJ180" s="70"/>
      <c r="BK180" s="71"/>
    </row>
    <row r="181" spans="3:63" ht="18.75" customHeight="1">
      <c r="C181" s="84">
        <v>501</v>
      </c>
      <c r="D181" s="85"/>
      <c r="E181" s="86"/>
      <c r="F181" s="127">
        <v>228592821333.333</v>
      </c>
      <c r="G181" s="73"/>
      <c r="H181" s="73"/>
      <c r="I181" s="73"/>
      <c r="J181" s="74"/>
      <c r="K181" s="88">
        <v>1420</v>
      </c>
      <c r="L181" s="89"/>
      <c r="M181" s="89"/>
      <c r="N181" s="90"/>
      <c r="O181" s="72">
        <f t="shared" si="52"/>
        <v>19412.07</v>
      </c>
      <c r="P181" s="73"/>
      <c r="Q181" s="73"/>
      <c r="R181" s="73"/>
      <c r="S181" s="74"/>
      <c r="T181" s="72">
        <f t="shared" si="53"/>
        <v>14309.949999999999</v>
      </c>
      <c r="U181" s="73"/>
      <c r="V181" s="73"/>
      <c r="W181" s="73"/>
      <c r="X181" s="74"/>
      <c r="Y181" s="72">
        <f t="shared" si="54"/>
        <v>5102.120000000001</v>
      </c>
      <c r="Z181" s="73"/>
      <c r="AA181" s="73"/>
      <c r="AB181" s="73"/>
      <c r="AC181" s="74"/>
      <c r="AD181" s="88">
        <f t="shared" si="55"/>
        <v>31.693954157183967</v>
      </c>
      <c r="AE181" s="89"/>
      <c r="AF181" s="89"/>
      <c r="AG181" s="89"/>
      <c r="AH181" s="90"/>
      <c r="AI181" s="84">
        <v>60</v>
      </c>
      <c r="AJ181" s="85"/>
      <c r="AK181" s="85"/>
      <c r="AL181" s="86"/>
      <c r="AM181" s="84">
        <v>14</v>
      </c>
      <c r="AN181" s="85"/>
      <c r="AO181" s="85"/>
      <c r="AP181" s="86"/>
      <c r="AQ181" s="72">
        <f t="shared" si="56"/>
        <v>0.7371676487875842</v>
      </c>
      <c r="AR181" s="73"/>
      <c r="AS181" s="73"/>
      <c r="AT181" s="74"/>
      <c r="AU181" s="72">
        <f t="shared" si="57"/>
        <v>1</v>
      </c>
      <c r="AV181" s="73"/>
      <c r="AW181" s="73"/>
      <c r="AX181" s="74"/>
      <c r="AY181" s="72">
        <f t="shared" si="58"/>
        <v>0.8034284189446518</v>
      </c>
      <c r="AZ181" s="73"/>
      <c r="BA181" s="73"/>
      <c r="BB181" s="74"/>
      <c r="BC181" s="72">
        <f>Z173*AU181*AY181</f>
        <v>49.81256197456841</v>
      </c>
      <c r="BD181" s="73"/>
      <c r="BE181" s="73"/>
      <c r="BF181" s="73"/>
      <c r="BG181" s="74"/>
      <c r="BH181" s="87" t="str">
        <f t="shared" si="59"/>
        <v>O.K</v>
      </c>
      <c r="BI181" s="70"/>
      <c r="BJ181" s="70"/>
      <c r="BK181" s="71"/>
    </row>
    <row r="182" spans="3:63" ht="18.75" customHeight="1">
      <c r="C182" s="84">
        <v>601</v>
      </c>
      <c r="D182" s="85"/>
      <c r="E182" s="86"/>
      <c r="F182" s="127">
        <v>195223979166.666</v>
      </c>
      <c r="G182" s="73"/>
      <c r="H182" s="73"/>
      <c r="I182" s="73"/>
      <c r="J182" s="74"/>
      <c r="K182" s="88">
        <v>1425</v>
      </c>
      <c r="L182" s="89"/>
      <c r="M182" s="89"/>
      <c r="N182" s="90"/>
      <c r="O182" s="72">
        <f t="shared" si="52"/>
        <v>18463.33</v>
      </c>
      <c r="P182" s="73"/>
      <c r="Q182" s="73"/>
      <c r="R182" s="73"/>
      <c r="S182" s="74"/>
      <c r="T182" s="72">
        <f t="shared" si="53"/>
        <v>13168.77</v>
      </c>
      <c r="U182" s="73"/>
      <c r="V182" s="73"/>
      <c r="W182" s="73"/>
      <c r="X182" s="74"/>
      <c r="Y182" s="72">
        <f t="shared" si="54"/>
        <v>5294.560000000001</v>
      </c>
      <c r="Z182" s="73"/>
      <c r="AA182" s="73"/>
      <c r="AB182" s="73"/>
      <c r="AC182" s="74"/>
      <c r="AD182" s="88">
        <f t="shared" si="55"/>
        <v>38.64662544122679</v>
      </c>
      <c r="AE182" s="89"/>
      <c r="AF182" s="89"/>
      <c r="AG182" s="89"/>
      <c r="AH182" s="90"/>
      <c r="AI182" s="84">
        <v>50</v>
      </c>
      <c r="AJ182" s="85"/>
      <c r="AK182" s="85"/>
      <c r="AL182" s="86"/>
      <c r="AM182" s="84">
        <v>14</v>
      </c>
      <c r="AN182" s="85"/>
      <c r="AO182" s="85"/>
      <c r="AP182" s="86"/>
      <c r="AQ182" s="72">
        <f t="shared" si="56"/>
        <v>0.7132391610830765</v>
      </c>
      <c r="AR182" s="73"/>
      <c r="AS182" s="73"/>
      <c r="AT182" s="74"/>
      <c r="AU182" s="72">
        <f t="shared" si="57"/>
        <v>1</v>
      </c>
      <c r="AV182" s="73"/>
      <c r="AW182" s="73"/>
      <c r="AX182" s="74"/>
      <c r="AY182" s="72">
        <f t="shared" si="58"/>
        <v>0.8408964152537145</v>
      </c>
      <c r="AZ182" s="73"/>
      <c r="BA182" s="73"/>
      <c r="BB182" s="74"/>
      <c r="BC182" s="72">
        <f>Z173*AU182*AY182</f>
        <v>52.1355777457303</v>
      </c>
      <c r="BD182" s="73"/>
      <c r="BE182" s="73"/>
      <c r="BF182" s="73"/>
      <c r="BG182" s="74"/>
      <c r="BH182" s="87" t="str">
        <f t="shared" si="59"/>
        <v>O.K</v>
      </c>
      <c r="BI182" s="70"/>
      <c r="BJ182" s="70"/>
      <c r="BK182" s="71"/>
    </row>
    <row r="183" spans="3:63" ht="18.75" customHeight="1">
      <c r="C183" s="84">
        <v>701</v>
      </c>
      <c r="D183" s="85"/>
      <c r="E183" s="86"/>
      <c r="F183" s="127">
        <v>161861132000</v>
      </c>
      <c r="G183" s="73"/>
      <c r="H183" s="73"/>
      <c r="I183" s="73"/>
      <c r="J183" s="74"/>
      <c r="K183" s="88">
        <v>1430</v>
      </c>
      <c r="L183" s="89"/>
      <c r="M183" s="89"/>
      <c r="N183" s="90"/>
      <c r="O183" s="72">
        <f t="shared" si="52"/>
        <v>13959.33</v>
      </c>
      <c r="P183" s="73"/>
      <c r="Q183" s="73"/>
      <c r="R183" s="73"/>
      <c r="S183" s="74"/>
      <c r="T183" s="72">
        <f t="shared" si="53"/>
        <v>9061.18</v>
      </c>
      <c r="U183" s="73"/>
      <c r="V183" s="73"/>
      <c r="W183" s="73"/>
      <c r="X183" s="74"/>
      <c r="Y183" s="72">
        <f t="shared" si="54"/>
        <v>4898.15</v>
      </c>
      <c r="Z183" s="73"/>
      <c r="AA183" s="73"/>
      <c r="AB183" s="73"/>
      <c r="AC183" s="74"/>
      <c r="AD183" s="88">
        <f t="shared" si="55"/>
        <v>43.27385094526584</v>
      </c>
      <c r="AE183" s="89"/>
      <c r="AF183" s="89"/>
      <c r="AG183" s="89"/>
      <c r="AH183" s="90"/>
      <c r="AI183" s="84">
        <v>40</v>
      </c>
      <c r="AJ183" s="85"/>
      <c r="AK183" s="85"/>
      <c r="AL183" s="86"/>
      <c r="AM183" s="84">
        <v>14</v>
      </c>
      <c r="AN183" s="85"/>
      <c r="AO183" s="85"/>
      <c r="AP183" s="86"/>
      <c r="AQ183" s="72">
        <f t="shared" si="56"/>
        <v>0.6491128155864214</v>
      </c>
      <c r="AR183" s="73"/>
      <c r="AS183" s="73"/>
      <c r="AT183" s="74"/>
      <c r="AU183" s="72">
        <f t="shared" si="57"/>
        <v>1</v>
      </c>
      <c r="AV183" s="73"/>
      <c r="AW183" s="73"/>
      <c r="AX183" s="74"/>
      <c r="AY183" s="72">
        <f t="shared" si="58"/>
        <v>0.8891397050194614</v>
      </c>
      <c r="AZ183" s="73"/>
      <c r="BA183" s="73"/>
      <c r="BB183" s="74"/>
      <c r="BC183" s="72">
        <f>Z173*AU183*AY183</f>
        <v>55.12666171120661</v>
      </c>
      <c r="BD183" s="73"/>
      <c r="BE183" s="73"/>
      <c r="BF183" s="73"/>
      <c r="BG183" s="74"/>
      <c r="BH183" s="87" t="str">
        <f t="shared" si="59"/>
        <v>O.K</v>
      </c>
      <c r="BI183" s="70"/>
      <c r="BJ183" s="70"/>
      <c r="BK183" s="71"/>
    </row>
    <row r="184" spans="3:63" ht="18.75" customHeight="1">
      <c r="C184" s="84">
        <v>801</v>
      </c>
      <c r="D184" s="85"/>
      <c r="E184" s="86"/>
      <c r="F184" s="127">
        <v>161861132000</v>
      </c>
      <c r="G184" s="73"/>
      <c r="H184" s="73"/>
      <c r="I184" s="73"/>
      <c r="J184" s="74"/>
      <c r="K184" s="88">
        <v>1430</v>
      </c>
      <c r="L184" s="89"/>
      <c r="M184" s="89"/>
      <c r="N184" s="90"/>
      <c r="O184" s="72">
        <f t="shared" si="52"/>
        <v>6146.5599999999995</v>
      </c>
      <c r="P184" s="73"/>
      <c r="Q184" s="73"/>
      <c r="R184" s="73"/>
      <c r="S184" s="74"/>
      <c r="T184" s="72">
        <f t="shared" si="53"/>
        <v>2073.6099999999997</v>
      </c>
      <c r="U184" s="73"/>
      <c r="V184" s="73"/>
      <c r="W184" s="73"/>
      <c r="X184" s="74"/>
      <c r="Y184" s="72">
        <f t="shared" si="54"/>
        <v>4072.95</v>
      </c>
      <c r="Z184" s="73"/>
      <c r="AA184" s="73"/>
      <c r="AB184" s="73"/>
      <c r="AC184" s="74"/>
      <c r="AD184" s="88">
        <f t="shared" si="55"/>
        <v>35.983428683792965</v>
      </c>
      <c r="AE184" s="89"/>
      <c r="AF184" s="89"/>
      <c r="AG184" s="89"/>
      <c r="AH184" s="90"/>
      <c r="AI184" s="84">
        <v>40</v>
      </c>
      <c r="AJ184" s="85"/>
      <c r="AK184" s="85"/>
      <c r="AL184" s="86"/>
      <c r="AM184" s="84">
        <v>14</v>
      </c>
      <c r="AN184" s="85"/>
      <c r="AO184" s="85"/>
      <c r="AP184" s="86"/>
      <c r="AQ184" s="72">
        <f t="shared" si="56"/>
        <v>0.3373610604956268</v>
      </c>
      <c r="AR184" s="73"/>
      <c r="AS184" s="73"/>
      <c r="AT184" s="74"/>
      <c r="AU184" s="72">
        <f t="shared" si="57"/>
        <v>1</v>
      </c>
      <c r="AV184" s="73"/>
      <c r="AW184" s="73"/>
      <c r="AX184" s="74"/>
      <c r="AY184" s="72">
        <f t="shared" si="58"/>
        <v>0.8891397050194614</v>
      </c>
      <c r="AZ184" s="73"/>
      <c r="BA184" s="73"/>
      <c r="BB184" s="74"/>
      <c r="BC184" s="72">
        <f>Z173*AU184*AY184</f>
        <v>55.12666171120661</v>
      </c>
      <c r="BD184" s="73"/>
      <c r="BE184" s="73"/>
      <c r="BF184" s="73"/>
      <c r="BG184" s="74"/>
      <c r="BH184" s="87" t="str">
        <f t="shared" si="59"/>
        <v>O.K</v>
      </c>
      <c r="BI184" s="70"/>
      <c r="BJ184" s="70"/>
      <c r="BK184" s="71"/>
    </row>
    <row r="185" spans="3:63" ht="18.75" customHeight="1">
      <c r="C185" s="84">
        <v>901</v>
      </c>
      <c r="D185" s="85"/>
      <c r="E185" s="86"/>
      <c r="F185" s="127">
        <v>228592821333.333</v>
      </c>
      <c r="G185" s="73"/>
      <c r="H185" s="73"/>
      <c r="I185" s="73"/>
      <c r="J185" s="74"/>
      <c r="K185" s="88">
        <v>1420</v>
      </c>
      <c r="L185" s="89"/>
      <c r="M185" s="89"/>
      <c r="N185" s="90"/>
      <c r="O185" s="72">
        <f t="shared" si="52"/>
        <v>-4638.33</v>
      </c>
      <c r="P185" s="73"/>
      <c r="Q185" s="73"/>
      <c r="R185" s="73"/>
      <c r="S185" s="74"/>
      <c r="T185" s="72">
        <f t="shared" si="53"/>
        <v>-7663.98</v>
      </c>
      <c r="U185" s="73"/>
      <c r="V185" s="73"/>
      <c r="W185" s="73"/>
      <c r="X185" s="74"/>
      <c r="Y185" s="72">
        <f t="shared" si="54"/>
        <v>3025.6499999999996</v>
      </c>
      <c r="Z185" s="73"/>
      <c r="AA185" s="73"/>
      <c r="AB185" s="73"/>
      <c r="AC185" s="74"/>
      <c r="AD185" s="88">
        <f t="shared" si="55"/>
        <v>18.795091529733455</v>
      </c>
      <c r="AE185" s="89"/>
      <c r="AF185" s="89"/>
      <c r="AG185" s="89"/>
      <c r="AH185" s="90"/>
      <c r="AI185" s="84">
        <v>60</v>
      </c>
      <c r="AJ185" s="85"/>
      <c r="AK185" s="85"/>
      <c r="AL185" s="86"/>
      <c r="AM185" s="84">
        <v>14</v>
      </c>
      <c r="AN185" s="85"/>
      <c r="AO185" s="85"/>
      <c r="AP185" s="86"/>
      <c r="AQ185" s="72">
        <f t="shared" si="56"/>
        <v>1.652314518371914</v>
      </c>
      <c r="AR185" s="73"/>
      <c r="AS185" s="73"/>
      <c r="AT185" s="74"/>
      <c r="AU185" s="72">
        <f t="shared" si="57"/>
        <v>1.3</v>
      </c>
      <c r="AV185" s="73"/>
      <c r="AW185" s="73"/>
      <c r="AX185" s="74"/>
      <c r="AY185" s="72">
        <f t="shared" si="58"/>
        <v>0.8034284189446518</v>
      </c>
      <c r="AZ185" s="73"/>
      <c r="BA185" s="73"/>
      <c r="BB185" s="74"/>
      <c r="BC185" s="72">
        <f>Z173*AU185*AY185</f>
        <v>64.75633056693894</v>
      </c>
      <c r="BD185" s="73"/>
      <c r="BE185" s="73"/>
      <c r="BF185" s="73"/>
      <c r="BG185" s="74"/>
      <c r="BH185" s="87" t="str">
        <f t="shared" si="59"/>
        <v>O.K</v>
      </c>
      <c r="BI185" s="70"/>
      <c r="BJ185" s="70"/>
      <c r="BK185" s="71"/>
    </row>
    <row r="186" spans="3:63" ht="18.75" customHeight="1">
      <c r="C186" s="84">
        <v>1001</v>
      </c>
      <c r="D186" s="85"/>
      <c r="E186" s="86"/>
      <c r="F186" s="127">
        <v>161861132000</v>
      </c>
      <c r="G186" s="73"/>
      <c r="H186" s="73"/>
      <c r="I186" s="73"/>
      <c r="J186" s="74"/>
      <c r="K186" s="88">
        <v>1430</v>
      </c>
      <c r="L186" s="89"/>
      <c r="M186" s="89"/>
      <c r="N186" s="90"/>
      <c r="O186" s="72">
        <f t="shared" si="52"/>
        <v>-17292.41</v>
      </c>
      <c r="P186" s="73"/>
      <c r="Q186" s="73"/>
      <c r="R186" s="73"/>
      <c r="S186" s="74"/>
      <c r="T186" s="72">
        <f t="shared" si="53"/>
        <v>-20085.129999999997</v>
      </c>
      <c r="U186" s="73"/>
      <c r="V186" s="73"/>
      <c r="W186" s="73"/>
      <c r="X186" s="74"/>
      <c r="Y186" s="72">
        <f t="shared" si="54"/>
        <v>2792.7199999999975</v>
      </c>
      <c r="Z186" s="73"/>
      <c r="AA186" s="73"/>
      <c r="AB186" s="73"/>
      <c r="AC186" s="74"/>
      <c r="AD186" s="88">
        <f t="shared" si="55"/>
        <v>24.672937540063643</v>
      </c>
      <c r="AE186" s="89"/>
      <c r="AF186" s="89"/>
      <c r="AG186" s="89"/>
      <c r="AH186" s="90"/>
      <c r="AI186" s="84">
        <v>40</v>
      </c>
      <c r="AJ186" s="85"/>
      <c r="AK186" s="85"/>
      <c r="AL186" s="86"/>
      <c r="AM186" s="84">
        <v>14</v>
      </c>
      <c r="AN186" s="85"/>
      <c r="AO186" s="85"/>
      <c r="AP186" s="86"/>
      <c r="AQ186" s="72">
        <f t="shared" si="56"/>
        <v>1.161499756251442</v>
      </c>
      <c r="AR186" s="73"/>
      <c r="AS186" s="73"/>
      <c r="AT186" s="74"/>
      <c r="AU186" s="72">
        <f t="shared" si="57"/>
        <v>1.3</v>
      </c>
      <c r="AV186" s="73"/>
      <c r="AW186" s="73"/>
      <c r="AX186" s="74"/>
      <c r="AY186" s="72">
        <f t="shared" si="58"/>
        <v>0.8891397050194614</v>
      </c>
      <c r="AZ186" s="73"/>
      <c r="BA186" s="73"/>
      <c r="BB186" s="74"/>
      <c r="BC186" s="72">
        <f>Z173*AU186*AY186</f>
        <v>71.66466022456859</v>
      </c>
      <c r="BD186" s="73"/>
      <c r="BE186" s="73"/>
      <c r="BF186" s="73"/>
      <c r="BG186" s="74"/>
      <c r="BH186" s="87" t="str">
        <f t="shared" si="59"/>
        <v>O.K</v>
      </c>
      <c r="BI186" s="70"/>
      <c r="BJ186" s="70"/>
      <c r="BK186" s="71"/>
    </row>
    <row r="187" spans="3:63" ht="18.75" customHeight="1">
      <c r="C187" s="84">
        <v>1101</v>
      </c>
      <c r="D187" s="85"/>
      <c r="E187" s="86"/>
      <c r="F187" s="127">
        <v>161861132000</v>
      </c>
      <c r="G187" s="73"/>
      <c r="H187" s="73"/>
      <c r="I187" s="73"/>
      <c r="J187" s="74"/>
      <c r="K187" s="88">
        <v>1430</v>
      </c>
      <c r="L187" s="89"/>
      <c r="M187" s="89"/>
      <c r="N187" s="90"/>
      <c r="O187" s="72">
        <f t="shared" si="52"/>
        <v>-7291.359999999999</v>
      </c>
      <c r="P187" s="73"/>
      <c r="Q187" s="73"/>
      <c r="R187" s="73"/>
      <c r="S187" s="74"/>
      <c r="T187" s="72">
        <f t="shared" si="53"/>
        <v>-10361.119999999999</v>
      </c>
      <c r="U187" s="73"/>
      <c r="V187" s="73"/>
      <c r="W187" s="73"/>
      <c r="X187" s="74"/>
      <c r="Y187" s="72">
        <f t="shared" si="54"/>
        <v>3069.76</v>
      </c>
      <c r="Z187" s="73"/>
      <c r="AA187" s="73"/>
      <c r="AB187" s="73"/>
      <c r="AC187" s="74"/>
      <c r="AD187" s="88">
        <f t="shared" si="55"/>
        <v>27.120512168418546</v>
      </c>
      <c r="AE187" s="89"/>
      <c r="AF187" s="89"/>
      <c r="AG187" s="89"/>
      <c r="AH187" s="90"/>
      <c r="AI187" s="84">
        <v>40</v>
      </c>
      <c r="AJ187" s="85"/>
      <c r="AK187" s="85"/>
      <c r="AL187" s="86"/>
      <c r="AM187" s="84">
        <v>14</v>
      </c>
      <c r="AN187" s="85"/>
      <c r="AO187" s="85"/>
      <c r="AP187" s="86"/>
      <c r="AQ187" s="72">
        <f t="shared" si="56"/>
        <v>1.4210133637620417</v>
      </c>
      <c r="AR187" s="73"/>
      <c r="AS187" s="73"/>
      <c r="AT187" s="74"/>
      <c r="AU187" s="72">
        <f t="shared" si="57"/>
        <v>1.3</v>
      </c>
      <c r="AV187" s="73"/>
      <c r="AW187" s="73"/>
      <c r="AX187" s="74"/>
      <c r="AY187" s="72">
        <f t="shared" si="58"/>
        <v>0.8891397050194614</v>
      </c>
      <c r="AZ187" s="73"/>
      <c r="BA187" s="73"/>
      <c r="BB187" s="74"/>
      <c r="BC187" s="72">
        <f>Z173*AU187*AY187</f>
        <v>71.66466022456859</v>
      </c>
      <c r="BD187" s="73"/>
      <c r="BE187" s="73"/>
      <c r="BF187" s="73"/>
      <c r="BG187" s="74"/>
      <c r="BH187" s="87" t="str">
        <f t="shared" si="59"/>
        <v>O.K</v>
      </c>
      <c r="BI187" s="70"/>
      <c r="BJ187" s="70"/>
      <c r="BK187" s="71"/>
    </row>
    <row r="188" spans="3:63" ht="18.75" customHeight="1">
      <c r="C188" s="84">
        <v>1201</v>
      </c>
      <c r="D188" s="85"/>
      <c r="E188" s="86"/>
      <c r="F188" s="127">
        <v>128503486833.333</v>
      </c>
      <c r="G188" s="73"/>
      <c r="H188" s="73"/>
      <c r="I188" s="73"/>
      <c r="J188" s="74"/>
      <c r="K188" s="88">
        <v>1435</v>
      </c>
      <c r="L188" s="89"/>
      <c r="M188" s="89"/>
      <c r="N188" s="90"/>
      <c r="O188" s="72">
        <f t="shared" si="52"/>
        <v>620.0900000000001</v>
      </c>
      <c r="P188" s="73"/>
      <c r="Q188" s="73"/>
      <c r="R188" s="73"/>
      <c r="S188" s="74"/>
      <c r="T188" s="72">
        <f t="shared" si="53"/>
        <v>-3188.44</v>
      </c>
      <c r="U188" s="73"/>
      <c r="V188" s="73"/>
      <c r="W188" s="73"/>
      <c r="X188" s="74"/>
      <c r="Y188" s="72">
        <f t="shared" si="54"/>
        <v>3808.53</v>
      </c>
      <c r="Z188" s="73"/>
      <c r="AA188" s="73"/>
      <c r="AB188" s="73"/>
      <c r="AC188" s="74"/>
      <c r="AD188" s="88">
        <f t="shared" si="55"/>
        <v>42.52990081964337</v>
      </c>
      <c r="AE188" s="89"/>
      <c r="AF188" s="89"/>
      <c r="AG188" s="89"/>
      <c r="AH188" s="90"/>
      <c r="AI188" s="84">
        <v>30</v>
      </c>
      <c r="AJ188" s="85"/>
      <c r="AK188" s="85"/>
      <c r="AL188" s="86"/>
      <c r="AM188" s="84">
        <v>14</v>
      </c>
      <c r="AN188" s="85"/>
      <c r="AO188" s="85"/>
      <c r="AP188" s="86"/>
      <c r="AQ188" s="72">
        <f t="shared" si="56"/>
        <v>-5.1418987566321</v>
      </c>
      <c r="AR188" s="73"/>
      <c r="AS188" s="73"/>
      <c r="AT188" s="74"/>
      <c r="AU188" s="72">
        <f t="shared" si="57"/>
        <v>1.1843055898410366</v>
      </c>
      <c r="AV188" s="73"/>
      <c r="AW188" s="73"/>
      <c r="AX188" s="74"/>
      <c r="AY188" s="72">
        <f t="shared" si="58"/>
        <v>0.9554427922043668</v>
      </c>
      <c r="AZ188" s="73"/>
      <c r="BA188" s="73"/>
      <c r="BB188" s="74"/>
      <c r="BC188" s="72">
        <f>Z173*AU188*AY188</f>
        <v>70.1552468540195</v>
      </c>
      <c r="BD188" s="73"/>
      <c r="BE188" s="73"/>
      <c r="BF188" s="73"/>
      <c r="BG188" s="74"/>
      <c r="BH188" s="87" t="str">
        <f t="shared" si="59"/>
        <v>O.K</v>
      </c>
      <c r="BI188" s="70"/>
      <c r="BJ188" s="70"/>
      <c r="BK188" s="71"/>
    </row>
    <row r="189" spans="3:63" ht="18.75" customHeight="1">
      <c r="C189" s="84">
        <v>1301</v>
      </c>
      <c r="D189" s="85"/>
      <c r="E189" s="86"/>
      <c r="F189" s="127">
        <v>161861132000</v>
      </c>
      <c r="G189" s="73"/>
      <c r="H189" s="73"/>
      <c r="I189" s="73"/>
      <c r="J189" s="74"/>
      <c r="K189" s="88">
        <v>1430</v>
      </c>
      <c r="L189" s="89"/>
      <c r="M189" s="89"/>
      <c r="N189" s="90"/>
      <c r="O189" s="72">
        <f t="shared" si="52"/>
        <v>5557.34</v>
      </c>
      <c r="P189" s="73"/>
      <c r="Q189" s="73"/>
      <c r="R189" s="73"/>
      <c r="S189" s="74"/>
      <c r="T189" s="72">
        <f t="shared" si="53"/>
        <v>1315.73</v>
      </c>
      <c r="U189" s="73"/>
      <c r="V189" s="73"/>
      <c r="W189" s="73"/>
      <c r="X189" s="74"/>
      <c r="Y189" s="72">
        <f t="shared" si="54"/>
        <v>4241.610000000001</v>
      </c>
      <c r="Z189" s="73"/>
      <c r="AA189" s="73"/>
      <c r="AB189" s="73"/>
      <c r="AC189" s="74"/>
      <c r="AD189" s="88">
        <f t="shared" si="55"/>
        <v>37.47349487213521</v>
      </c>
      <c r="AE189" s="89"/>
      <c r="AF189" s="89"/>
      <c r="AG189" s="89"/>
      <c r="AH189" s="90"/>
      <c r="AI189" s="84">
        <v>40</v>
      </c>
      <c r="AJ189" s="85"/>
      <c r="AK189" s="85"/>
      <c r="AL189" s="86"/>
      <c r="AM189" s="84">
        <v>14</v>
      </c>
      <c r="AN189" s="85"/>
      <c r="AO189" s="85"/>
      <c r="AP189" s="86"/>
      <c r="AQ189" s="72">
        <f t="shared" si="56"/>
        <v>0.2367553541802373</v>
      </c>
      <c r="AR189" s="73"/>
      <c r="AS189" s="73"/>
      <c r="AT189" s="74"/>
      <c r="AU189" s="72">
        <f t="shared" si="57"/>
        <v>1</v>
      </c>
      <c r="AV189" s="73"/>
      <c r="AW189" s="73"/>
      <c r="AX189" s="74"/>
      <c r="AY189" s="72">
        <f t="shared" si="58"/>
        <v>0.8891397050194614</v>
      </c>
      <c r="AZ189" s="73"/>
      <c r="BA189" s="73"/>
      <c r="BB189" s="74"/>
      <c r="BC189" s="72">
        <f>Z173*AU189*AY189</f>
        <v>55.12666171120661</v>
      </c>
      <c r="BD189" s="73"/>
      <c r="BE189" s="73"/>
      <c r="BF189" s="73"/>
      <c r="BG189" s="74"/>
      <c r="BH189" s="87" t="str">
        <f t="shared" si="59"/>
        <v>O.K</v>
      </c>
      <c r="BI189" s="70"/>
      <c r="BJ189" s="70"/>
      <c r="BK189" s="71"/>
    </row>
    <row r="190" spans="3:63" ht="18.75" customHeight="1">
      <c r="C190" s="84">
        <v>1401</v>
      </c>
      <c r="D190" s="85"/>
      <c r="E190" s="86"/>
      <c r="F190" s="127">
        <v>128503486833.333</v>
      </c>
      <c r="G190" s="73"/>
      <c r="H190" s="73"/>
      <c r="I190" s="73"/>
      <c r="J190" s="74"/>
      <c r="K190" s="88">
        <v>1435</v>
      </c>
      <c r="L190" s="89"/>
      <c r="M190" s="89"/>
      <c r="N190" s="90"/>
      <c r="O190" s="72">
        <f t="shared" si="52"/>
        <v>7244.91</v>
      </c>
      <c r="P190" s="73"/>
      <c r="Q190" s="73"/>
      <c r="R190" s="73"/>
      <c r="S190" s="74"/>
      <c r="T190" s="72">
        <f t="shared" si="53"/>
        <v>3060.59</v>
      </c>
      <c r="U190" s="73"/>
      <c r="V190" s="73"/>
      <c r="W190" s="73"/>
      <c r="X190" s="74"/>
      <c r="Y190" s="72">
        <f t="shared" si="54"/>
        <v>4184.32</v>
      </c>
      <c r="Z190" s="73"/>
      <c r="AA190" s="73"/>
      <c r="AB190" s="73"/>
      <c r="AC190" s="74"/>
      <c r="AD190" s="88">
        <f t="shared" si="55"/>
        <v>46.72635231904439</v>
      </c>
      <c r="AE190" s="89"/>
      <c r="AF190" s="89"/>
      <c r="AG190" s="89"/>
      <c r="AH190" s="90"/>
      <c r="AI190" s="84">
        <v>30</v>
      </c>
      <c r="AJ190" s="85"/>
      <c r="AK190" s="85"/>
      <c r="AL190" s="86"/>
      <c r="AM190" s="84">
        <v>14</v>
      </c>
      <c r="AN190" s="85"/>
      <c r="AO190" s="85"/>
      <c r="AP190" s="86"/>
      <c r="AQ190" s="72">
        <f t="shared" si="56"/>
        <v>0.42244693170791636</v>
      </c>
      <c r="AR190" s="73"/>
      <c r="AS190" s="73"/>
      <c r="AT190" s="74"/>
      <c r="AU190" s="72">
        <f t="shared" si="57"/>
        <v>1</v>
      </c>
      <c r="AV190" s="73"/>
      <c r="AW190" s="73"/>
      <c r="AX190" s="74"/>
      <c r="AY190" s="72">
        <f t="shared" si="58"/>
        <v>0.9554427922043668</v>
      </c>
      <c r="AZ190" s="73"/>
      <c r="BA190" s="73"/>
      <c r="BB190" s="74"/>
      <c r="BC190" s="72">
        <f>Z173*AU190*AY190</f>
        <v>59.23745311667074</v>
      </c>
      <c r="BD190" s="73"/>
      <c r="BE190" s="73"/>
      <c r="BF190" s="73"/>
      <c r="BG190" s="74"/>
      <c r="BH190" s="87" t="str">
        <f t="shared" si="59"/>
        <v>O.K</v>
      </c>
      <c r="BI190" s="70"/>
      <c r="BJ190" s="70"/>
      <c r="BK190" s="71"/>
    </row>
    <row r="191" spans="3:63" ht="18.75" customHeight="1">
      <c r="C191" s="84">
        <v>1501</v>
      </c>
      <c r="D191" s="85"/>
      <c r="E191" s="86"/>
      <c r="F191" s="127">
        <v>161861132000</v>
      </c>
      <c r="G191" s="73"/>
      <c r="H191" s="73"/>
      <c r="I191" s="73"/>
      <c r="J191" s="74"/>
      <c r="K191" s="88">
        <v>1430</v>
      </c>
      <c r="L191" s="89"/>
      <c r="M191" s="89"/>
      <c r="N191" s="90"/>
      <c r="O191" s="72">
        <f t="shared" si="52"/>
        <v>5555.85</v>
      </c>
      <c r="P191" s="73"/>
      <c r="Q191" s="73"/>
      <c r="R191" s="73"/>
      <c r="S191" s="74"/>
      <c r="T191" s="72">
        <f t="shared" si="53"/>
        <v>1314.04</v>
      </c>
      <c r="U191" s="73"/>
      <c r="V191" s="73"/>
      <c r="W191" s="73"/>
      <c r="X191" s="74"/>
      <c r="Y191" s="72">
        <f t="shared" si="54"/>
        <v>4241.81</v>
      </c>
      <c r="Z191" s="73"/>
      <c r="AA191" s="73"/>
      <c r="AB191" s="73"/>
      <c r="AC191" s="74"/>
      <c r="AD191" s="88">
        <f t="shared" si="55"/>
        <v>37.475261818878174</v>
      </c>
      <c r="AE191" s="89"/>
      <c r="AF191" s="89"/>
      <c r="AG191" s="89"/>
      <c r="AH191" s="90"/>
      <c r="AI191" s="84">
        <v>40</v>
      </c>
      <c r="AJ191" s="85"/>
      <c r="AK191" s="85"/>
      <c r="AL191" s="86"/>
      <c r="AM191" s="84">
        <v>14</v>
      </c>
      <c r="AN191" s="85"/>
      <c r="AO191" s="85"/>
      <c r="AP191" s="86"/>
      <c r="AQ191" s="72">
        <f t="shared" si="56"/>
        <v>0.23651466472276966</v>
      </c>
      <c r="AR191" s="73"/>
      <c r="AS191" s="73"/>
      <c r="AT191" s="74"/>
      <c r="AU191" s="72">
        <f t="shared" si="57"/>
        <v>1</v>
      </c>
      <c r="AV191" s="73"/>
      <c r="AW191" s="73"/>
      <c r="AX191" s="74"/>
      <c r="AY191" s="72">
        <f t="shared" si="58"/>
        <v>0.8891397050194614</v>
      </c>
      <c r="AZ191" s="73"/>
      <c r="BA191" s="73"/>
      <c r="BB191" s="74"/>
      <c r="BC191" s="72">
        <f>Z173*AU191*AY191</f>
        <v>55.12666171120661</v>
      </c>
      <c r="BD191" s="73"/>
      <c r="BE191" s="73"/>
      <c r="BF191" s="73"/>
      <c r="BG191" s="74"/>
      <c r="BH191" s="87" t="str">
        <f t="shared" si="59"/>
        <v>O.K</v>
      </c>
      <c r="BI191" s="70"/>
      <c r="BJ191" s="70"/>
      <c r="BK191" s="71"/>
    </row>
    <row r="192" spans="3:63" ht="18.75" customHeight="1">
      <c r="C192" s="84">
        <v>1601</v>
      </c>
      <c r="D192" s="85"/>
      <c r="E192" s="86"/>
      <c r="F192" s="127">
        <v>161861132000</v>
      </c>
      <c r="G192" s="73"/>
      <c r="H192" s="73"/>
      <c r="I192" s="73"/>
      <c r="J192" s="74"/>
      <c r="K192" s="88">
        <v>1430</v>
      </c>
      <c r="L192" s="89"/>
      <c r="M192" s="89"/>
      <c r="N192" s="90"/>
      <c r="O192" s="72">
        <f t="shared" si="52"/>
        <v>617.0800000000002</v>
      </c>
      <c r="P192" s="73"/>
      <c r="Q192" s="73"/>
      <c r="R192" s="73"/>
      <c r="S192" s="74"/>
      <c r="T192" s="72">
        <f t="shared" si="53"/>
        <v>-3192.04</v>
      </c>
      <c r="U192" s="73"/>
      <c r="V192" s="73"/>
      <c r="W192" s="73"/>
      <c r="X192" s="74"/>
      <c r="Y192" s="72">
        <f t="shared" si="54"/>
        <v>3809.12</v>
      </c>
      <c r="Z192" s="73"/>
      <c r="AA192" s="73"/>
      <c r="AB192" s="73"/>
      <c r="AC192" s="74"/>
      <c r="AD192" s="88">
        <f t="shared" si="55"/>
        <v>33.65256088781092</v>
      </c>
      <c r="AE192" s="89"/>
      <c r="AF192" s="89"/>
      <c r="AG192" s="89"/>
      <c r="AH192" s="90"/>
      <c r="AI192" s="84">
        <v>40</v>
      </c>
      <c r="AJ192" s="85"/>
      <c r="AK192" s="85"/>
      <c r="AL192" s="86"/>
      <c r="AM192" s="84">
        <v>14</v>
      </c>
      <c r="AN192" s="85"/>
      <c r="AO192" s="85"/>
      <c r="AP192" s="86"/>
      <c r="AQ192" s="72">
        <f t="shared" si="56"/>
        <v>-5.172813897711802</v>
      </c>
      <c r="AR192" s="73"/>
      <c r="AS192" s="73"/>
      <c r="AT192" s="74"/>
      <c r="AU192" s="72">
        <f t="shared" si="57"/>
        <v>1.1848336877728882</v>
      </c>
      <c r="AV192" s="73"/>
      <c r="AW192" s="73"/>
      <c r="AX192" s="74"/>
      <c r="AY192" s="72">
        <f t="shared" si="58"/>
        <v>0.8891397050194614</v>
      </c>
      <c r="AZ192" s="73"/>
      <c r="BA192" s="73"/>
      <c r="BB192" s="74"/>
      <c r="BC192" s="72">
        <f>Z173*AU192*AY192</f>
        <v>65.3159258898974</v>
      </c>
      <c r="BD192" s="73"/>
      <c r="BE192" s="73"/>
      <c r="BF192" s="73"/>
      <c r="BG192" s="74"/>
      <c r="BH192" s="87" t="str">
        <f t="shared" si="59"/>
        <v>O.K</v>
      </c>
      <c r="BI192" s="70"/>
      <c r="BJ192" s="70"/>
      <c r="BK192" s="71"/>
    </row>
    <row r="193" spans="3:63" ht="18.75" customHeight="1">
      <c r="C193" s="84">
        <v>1701</v>
      </c>
      <c r="D193" s="85"/>
      <c r="E193" s="86"/>
      <c r="F193" s="127">
        <v>228592821333.333</v>
      </c>
      <c r="G193" s="73"/>
      <c r="H193" s="73"/>
      <c r="I193" s="73"/>
      <c r="J193" s="74"/>
      <c r="K193" s="88">
        <v>1420</v>
      </c>
      <c r="L193" s="89"/>
      <c r="M193" s="89"/>
      <c r="N193" s="90"/>
      <c r="O193" s="72">
        <f t="shared" si="52"/>
        <v>-7296.43</v>
      </c>
      <c r="P193" s="73"/>
      <c r="Q193" s="73"/>
      <c r="R193" s="73"/>
      <c r="S193" s="74"/>
      <c r="T193" s="72">
        <f t="shared" si="53"/>
        <v>-10366.69</v>
      </c>
      <c r="U193" s="73"/>
      <c r="V193" s="73"/>
      <c r="W193" s="73"/>
      <c r="X193" s="74"/>
      <c r="Y193" s="72">
        <f t="shared" si="54"/>
        <v>3070.26</v>
      </c>
      <c r="Z193" s="73"/>
      <c r="AA193" s="73"/>
      <c r="AB193" s="73"/>
      <c r="AC193" s="74"/>
      <c r="AD193" s="88">
        <f t="shared" si="55"/>
        <v>19.072205218739587</v>
      </c>
      <c r="AE193" s="89"/>
      <c r="AF193" s="89"/>
      <c r="AG193" s="89"/>
      <c r="AH193" s="90"/>
      <c r="AI193" s="84">
        <v>60</v>
      </c>
      <c r="AJ193" s="85"/>
      <c r="AK193" s="85"/>
      <c r="AL193" s="86"/>
      <c r="AM193" s="84">
        <v>14</v>
      </c>
      <c r="AN193" s="85"/>
      <c r="AO193" s="85"/>
      <c r="AP193" s="86"/>
      <c r="AQ193" s="72">
        <f t="shared" si="56"/>
        <v>1.4207893449262174</v>
      </c>
      <c r="AR193" s="73"/>
      <c r="AS193" s="73"/>
      <c r="AT193" s="74"/>
      <c r="AU193" s="72">
        <f t="shared" si="57"/>
        <v>1.3</v>
      </c>
      <c r="AV193" s="73"/>
      <c r="AW193" s="73"/>
      <c r="AX193" s="74"/>
      <c r="AY193" s="72">
        <f t="shared" si="58"/>
        <v>0.8034284189446518</v>
      </c>
      <c r="AZ193" s="73"/>
      <c r="BA193" s="73"/>
      <c r="BB193" s="74"/>
      <c r="BC193" s="72">
        <f>Z173*AU193*AY193</f>
        <v>64.75633056693894</v>
      </c>
      <c r="BD193" s="73"/>
      <c r="BE193" s="73"/>
      <c r="BF193" s="73"/>
      <c r="BG193" s="74"/>
      <c r="BH193" s="87" t="str">
        <f t="shared" si="59"/>
        <v>O.K</v>
      </c>
      <c r="BI193" s="70"/>
      <c r="BJ193" s="70"/>
      <c r="BK193" s="71"/>
    </row>
    <row r="194" spans="3:63" ht="18.75" customHeight="1">
      <c r="C194" s="84">
        <v>1801</v>
      </c>
      <c r="D194" s="85"/>
      <c r="E194" s="86"/>
      <c r="F194" s="127">
        <v>161861132000</v>
      </c>
      <c r="G194" s="73"/>
      <c r="H194" s="73"/>
      <c r="I194" s="73"/>
      <c r="J194" s="74"/>
      <c r="K194" s="88">
        <v>1430</v>
      </c>
      <c r="L194" s="89"/>
      <c r="M194" s="89"/>
      <c r="N194" s="90"/>
      <c r="O194" s="72">
        <f t="shared" si="52"/>
        <v>-17293.95</v>
      </c>
      <c r="P194" s="73"/>
      <c r="Q194" s="73"/>
      <c r="R194" s="73"/>
      <c r="S194" s="74"/>
      <c r="T194" s="72">
        <f t="shared" si="53"/>
        <v>-20086.61</v>
      </c>
      <c r="U194" s="73"/>
      <c r="V194" s="73"/>
      <c r="W194" s="73"/>
      <c r="X194" s="74"/>
      <c r="Y194" s="72">
        <f t="shared" si="54"/>
        <v>2792.66</v>
      </c>
      <c r="Z194" s="73"/>
      <c r="AA194" s="73"/>
      <c r="AB194" s="73"/>
      <c r="AC194" s="74"/>
      <c r="AD194" s="88">
        <f t="shared" si="55"/>
        <v>24.67240745604077</v>
      </c>
      <c r="AE194" s="89"/>
      <c r="AF194" s="89"/>
      <c r="AG194" s="89"/>
      <c r="AH194" s="90"/>
      <c r="AI194" s="84">
        <v>40</v>
      </c>
      <c r="AJ194" s="85"/>
      <c r="AK194" s="85"/>
      <c r="AL194" s="86"/>
      <c r="AM194" s="84">
        <v>14</v>
      </c>
      <c r="AN194" s="85"/>
      <c r="AO194" s="85"/>
      <c r="AP194" s="86"/>
      <c r="AQ194" s="72">
        <f t="shared" si="56"/>
        <v>1.1614819055218732</v>
      </c>
      <c r="AR194" s="73"/>
      <c r="AS194" s="73"/>
      <c r="AT194" s="74"/>
      <c r="AU194" s="72">
        <f t="shared" si="57"/>
        <v>1.3</v>
      </c>
      <c r="AV194" s="73"/>
      <c r="AW194" s="73"/>
      <c r="AX194" s="74"/>
      <c r="AY194" s="72">
        <f t="shared" si="58"/>
        <v>0.8891397050194614</v>
      </c>
      <c r="AZ194" s="73"/>
      <c r="BA194" s="73"/>
      <c r="BB194" s="74"/>
      <c r="BC194" s="72">
        <f>Z173*AU194*AY194</f>
        <v>71.66466022456859</v>
      </c>
      <c r="BD194" s="73"/>
      <c r="BE194" s="73"/>
      <c r="BF194" s="73"/>
      <c r="BG194" s="74"/>
      <c r="BH194" s="87" t="str">
        <f t="shared" si="59"/>
        <v>O.K</v>
      </c>
      <c r="BI194" s="70"/>
      <c r="BJ194" s="70"/>
      <c r="BK194" s="71"/>
    </row>
    <row r="195" spans="3:63" ht="18.75" customHeight="1">
      <c r="C195" s="84">
        <v>1901</v>
      </c>
      <c r="D195" s="85"/>
      <c r="E195" s="86"/>
      <c r="F195" s="127">
        <v>161861132000</v>
      </c>
      <c r="G195" s="73"/>
      <c r="H195" s="73"/>
      <c r="I195" s="73"/>
      <c r="J195" s="74"/>
      <c r="K195" s="88">
        <v>1430</v>
      </c>
      <c r="L195" s="89"/>
      <c r="M195" s="89"/>
      <c r="N195" s="90"/>
      <c r="O195" s="72">
        <f t="shared" si="52"/>
        <v>-4636.1900000000005</v>
      </c>
      <c r="P195" s="73"/>
      <c r="Q195" s="73"/>
      <c r="R195" s="73"/>
      <c r="S195" s="74"/>
      <c r="T195" s="72">
        <f t="shared" si="53"/>
        <v>-7661.33</v>
      </c>
      <c r="U195" s="73"/>
      <c r="V195" s="73"/>
      <c r="W195" s="73"/>
      <c r="X195" s="74"/>
      <c r="Y195" s="72">
        <f t="shared" si="54"/>
        <v>3025.1399999999994</v>
      </c>
      <c r="Z195" s="73"/>
      <c r="AA195" s="73"/>
      <c r="AB195" s="73"/>
      <c r="AC195" s="74"/>
      <c r="AD195" s="88">
        <f t="shared" si="55"/>
        <v>26.72630635006308</v>
      </c>
      <c r="AE195" s="89"/>
      <c r="AF195" s="89"/>
      <c r="AG195" s="89"/>
      <c r="AH195" s="90"/>
      <c r="AI195" s="84">
        <v>40</v>
      </c>
      <c r="AJ195" s="85"/>
      <c r="AK195" s="85"/>
      <c r="AL195" s="86"/>
      <c r="AM195" s="84">
        <v>14</v>
      </c>
      <c r="AN195" s="85"/>
      <c r="AO195" s="85"/>
      <c r="AP195" s="86"/>
      <c r="AQ195" s="72">
        <f t="shared" si="56"/>
        <v>1.652505613445523</v>
      </c>
      <c r="AR195" s="73"/>
      <c r="AS195" s="73"/>
      <c r="AT195" s="74"/>
      <c r="AU195" s="72">
        <f t="shared" si="57"/>
        <v>1.3</v>
      </c>
      <c r="AV195" s="73"/>
      <c r="AW195" s="73"/>
      <c r="AX195" s="74"/>
      <c r="AY195" s="72">
        <f t="shared" si="58"/>
        <v>0.8891397050194614</v>
      </c>
      <c r="AZ195" s="73"/>
      <c r="BA195" s="73"/>
      <c r="BB195" s="74"/>
      <c r="BC195" s="72">
        <f>Z173*AU195*AY195</f>
        <v>71.66466022456859</v>
      </c>
      <c r="BD195" s="73"/>
      <c r="BE195" s="73"/>
      <c r="BF195" s="73"/>
      <c r="BG195" s="74"/>
      <c r="BH195" s="87" t="str">
        <f t="shared" si="59"/>
        <v>O.K</v>
      </c>
      <c r="BI195" s="70"/>
      <c r="BJ195" s="70"/>
      <c r="BK195" s="71"/>
    </row>
    <row r="196" spans="3:63" ht="18.75" customHeight="1">
      <c r="C196" s="84">
        <v>2001</v>
      </c>
      <c r="D196" s="85"/>
      <c r="E196" s="86"/>
      <c r="F196" s="127">
        <v>195223979166.666</v>
      </c>
      <c r="G196" s="73"/>
      <c r="H196" s="73"/>
      <c r="I196" s="73"/>
      <c r="J196" s="74"/>
      <c r="K196" s="88">
        <v>1425</v>
      </c>
      <c r="L196" s="89"/>
      <c r="M196" s="89"/>
      <c r="N196" s="90"/>
      <c r="O196" s="72">
        <f t="shared" si="52"/>
        <v>6148.02</v>
      </c>
      <c r="P196" s="73"/>
      <c r="Q196" s="73"/>
      <c r="R196" s="73"/>
      <c r="S196" s="74"/>
      <c r="T196" s="72">
        <f t="shared" si="53"/>
        <v>2075.54</v>
      </c>
      <c r="U196" s="73"/>
      <c r="V196" s="73"/>
      <c r="W196" s="73"/>
      <c r="X196" s="74"/>
      <c r="Y196" s="72">
        <f t="shared" si="54"/>
        <v>4072.4800000000005</v>
      </c>
      <c r="Z196" s="73"/>
      <c r="AA196" s="73"/>
      <c r="AB196" s="73"/>
      <c r="AC196" s="74"/>
      <c r="AD196" s="88">
        <f t="shared" si="55"/>
        <v>29.726286825890586</v>
      </c>
      <c r="AE196" s="89"/>
      <c r="AF196" s="89"/>
      <c r="AG196" s="89"/>
      <c r="AH196" s="90"/>
      <c r="AI196" s="84">
        <v>50</v>
      </c>
      <c r="AJ196" s="85"/>
      <c r="AK196" s="85"/>
      <c r="AL196" s="86"/>
      <c r="AM196" s="84">
        <v>14</v>
      </c>
      <c r="AN196" s="85"/>
      <c r="AO196" s="85"/>
      <c r="AP196" s="86"/>
      <c r="AQ196" s="72">
        <f t="shared" si="56"/>
        <v>0.33759486794122334</v>
      </c>
      <c r="AR196" s="73"/>
      <c r="AS196" s="73"/>
      <c r="AT196" s="74"/>
      <c r="AU196" s="72">
        <f t="shared" si="57"/>
        <v>1</v>
      </c>
      <c r="AV196" s="73"/>
      <c r="AW196" s="73"/>
      <c r="AX196" s="74"/>
      <c r="AY196" s="72">
        <f t="shared" si="58"/>
        <v>0.8408964152537145</v>
      </c>
      <c r="AZ196" s="73"/>
      <c r="BA196" s="73"/>
      <c r="BB196" s="74"/>
      <c r="BC196" s="72">
        <f>Z173*AU196*AY196</f>
        <v>52.1355777457303</v>
      </c>
      <c r="BD196" s="73"/>
      <c r="BE196" s="73"/>
      <c r="BF196" s="73"/>
      <c r="BG196" s="74"/>
      <c r="BH196" s="87" t="str">
        <f t="shared" si="59"/>
        <v>O.K</v>
      </c>
      <c r="BI196" s="70"/>
      <c r="BJ196" s="70"/>
      <c r="BK196" s="71"/>
    </row>
    <row r="197" spans="3:63" ht="18.75" customHeight="1">
      <c r="C197" s="84">
        <v>2101</v>
      </c>
      <c r="D197" s="85"/>
      <c r="E197" s="86"/>
      <c r="F197" s="127">
        <v>228592821333.333</v>
      </c>
      <c r="G197" s="73"/>
      <c r="H197" s="73"/>
      <c r="I197" s="73"/>
      <c r="J197" s="74"/>
      <c r="K197" s="88">
        <v>1420</v>
      </c>
      <c r="L197" s="89"/>
      <c r="M197" s="89"/>
      <c r="N197" s="90"/>
      <c r="O197" s="72">
        <f t="shared" si="52"/>
        <v>13960.619999999999</v>
      </c>
      <c r="P197" s="73"/>
      <c r="Q197" s="73"/>
      <c r="R197" s="73"/>
      <c r="S197" s="74"/>
      <c r="T197" s="72">
        <f t="shared" si="53"/>
        <v>9062.72</v>
      </c>
      <c r="U197" s="73"/>
      <c r="V197" s="73"/>
      <c r="W197" s="73"/>
      <c r="X197" s="74"/>
      <c r="Y197" s="72">
        <f t="shared" si="54"/>
        <v>4897.9</v>
      </c>
      <c r="Z197" s="73"/>
      <c r="AA197" s="73"/>
      <c r="AB197" s="73"/>
      <c r="AC197" s="74"/>
      <c r="AD197" s="88">
        <f t="shared" si="55"/>
        <v>30.42535613950109</v>
      </c>
      <c r="AE197" s="89"/>
      <c r="AF197" s="89"/>
      <c r="AG197" s="89"/>
      <c r="AH197" s="90"/>
      <c r="AI197" s="84">
        <v>60</v>
      </c>
      <c r="AJ197" s="85"/>
      <c r="AK197" s="85"/>
      <c r="AL197" s="86"/>
      <c r="AM197" s="84">
        <v>14</v>
      </c>
      <c r="AN197" s="85"/>
      <c r="AO197" s="85"/>
      <c r="AP197" s="86"/>
      <c r="AQ197" s="72">
        <f t="shared" si="56"/>
        <v>0.6491631460493875</v>
      </c>
      <c r="AR197" s="73"/>
      <c r="AS197" s="73"/>
      <c r="AT197" s="74"/>
      <c r="AU197" s="72">
        <f t="shared" si="57"/>
        <v>1</v>
      </c>
      <c r="AV197" s="73"/>
      <c r="AW197" s="73"/>
      <c r="AX197" s="74"/>
      <c r="AY197" s="72">
        <f t="shared" si="58"/>
        <v>0.8034284189446518</v>
      </c>
      <c r="AZ197" s="73"/>
      <c r="BA197" s="73"/>
      <c r="BB197" s="74"/>
      <c r="BC197" s="72">
        <f>Z173*AU197*AY197</f>
        <v>49.81256197456841</v>
      </c>
      <c r="BD197" s="73"/>
      <c r="BE197" s="73"/>
      <c r="BF197" s="73"/>
      <c r="BG197" s="74"/>
      <c r="BH197" s="87" t="str">
        <f t="shared" si="59"/>
        <v>O.K</v>
      </c>
      <c r="BI197" s="70"/>
      <c r="BJ197" s="70"/>
      <c r="BK197" s="71"/>
    </row>
    <row r="198" spans="3:63" ht="18.75" customHeight="1">
      <c r="C198" s="84">
        <v>2201</v>
      </c>
      <c r="D198" s="85"/>
      <c r="E198" s="86"/>
      <c r="F198" s="127">
        <v>228592821333.333</v>
      </c>
      <c r="G198" s="73"/>
      <c r="H198" s="73"/>
      <c r="I198" s="73"/>
      <c r="J198" s="74"/>
      <c r="K198" s="88">
        <v>1420</v>
      </c>
      <c r="L198" s="89"/>
      <c r="M198" s="89"/>
      <c r="N198" s="90"/>
      <c r="O198" s="72">
        <f t="shared" si="52"/>
        <v>18464.6</v>
      </c>
      <c r="P198" s="73"/>
      <c r="Q198" s="73"/>
      <c r="R198" s="73"/>
      <c r="S198" s="74"/>
      <c r="T198" s="72">
        <f t="shared" si="53"/>
        <v>13170.019999999999</v>
      </c>
      <c r="U198" s="73"/>
      <c r="V198" s="73"/>
      <c r="W198" s="73"/>
      <c r="X198" s="74"/>
      <c r="Y198" s="72">
        <f t="shared" si="54"/>
        <v>5294.58</v>
      </c>
      <c r="Z198" s="73"/>
      <c r="AA198" s="73"/>
      <c r="AB198" s="73"/>
      <c r="AC198" s="74"/>
      <c r="AD198" s="88">
        <f t="shared" si="55"/>
        <v>32.88950001206225</v>
      </c>
      <c r="AE198" s="89"/>
      <c r="AF198" s="89"/>
      <c r="AG198" s="89"/>
      <c r="AH198" s="90"/>
      <c r="AI198" s="84">
        <v>60</v>
      </c>
      <c r="AJ198" s="85"/>
      <c r="AK198" s="85"/>
      <c r="AL198" s="86"/>
      <c r="AM198" s="84">
        <v>14</v>
      </c>
      <c r="AN198" s="85"/>
      <c r="AO198" s="85"/>
      <c r="AP198" s="86"/>
      <c r="AQ198" s="72">
        <f t="shared" si="56"/>
        <v>0.7132578014145987</v>
      </c>
      <c r="AR198" s="73"/>
      <c r="AS198" s="73"/>
      <c r="AT198" s="74"/>
      <c r="AU198" s="72">
        <f t="shared" si="57"/>
        <v>1</v>
      </c>
      <c r="AV198" s="73"/>
      <c r="AW198" s="73"/>
      <c r="AX198" s="74"/>
      <c r="AY198" s="72">
        <f t="shared" si="58"/>
        <v>0.8034284189446518</v>
      </c>
      <c r="AZ198" s="73"/>
      <c r="BA198" s="73"/>
      <c r="BB198" s="74"/>
      <c r="BC198" s="72">
        <f>Z173*AU198*AY198</f>
        <v>49.81256197456841</v>
      </c>
      <c r="BD198" s="73"/>
      <c r="BE198" s="73"/>
      <c r="BF198" s="73"/>
      <c r="BG198" s="74"/>
      <c r="BH198" s="87" t="str">
        <f t="shared" si="59"/>
        <v>O.K</v>
      </c>
      <c r="BI198" s="70"/>
      <c r="BJ198" s="70"/>
      <c r="BK198" s="71"/>
    </row>
    <row r="199" spans="3:63" ht="18.75" customHeight="1">
      <c r="C199" s="84">
        <v>2301</v>
      </c>
      <c r="D199" s="85"/>
      <c r="E199" s="86"/>
      <c r="F199" s="127">
        <v>195223979166.666</v>
      </c>
      <c r="G199" s="73"/>
      <c r="H199" s="73"/>
      <c r="I199" s="73"/>
      <c r="J199" s="74"/>
      <c r="K199" s="88">
        <v>1425</v>
      </c>
      <c r="L199" s="89"/>
      <c r="M199" s="89"/>
      <c r="N199" s="90"/>
      <c r="O199" s="72">
        <f t="shared" si="52"/>
        <v>19413.43</v>
      </c>
      <c r="P199" s="73"/>
      <c r="Q199" s="73"/>
      <c r="R199" s="73"/>
      <c r="S199" s="74"/>
      <c r="T199" s="72">
        <f t="shared" si="53"/>
        <v>14311.08</v>
      </c>
      <c r="U199" s="73"/>
      <c r="V199" s="73"/>
      <c r="W199" s="73"/>
      <c r="X199" s="74"/>
      <c r="Y199" s="72">
        <f t="shared" si="54"/>
        <v>5102.35</v>
      </c>
      <c r="Z199" s="73"/>
      <c r="AA199" s="73"/>
      <c r="AB199" s="73"/>
      <c r="AC199" s="74"/>
      <c r="AD199" s="88">
        <f t="shared" si="55"/>
        <v>37.243625404196656</v>
      </c>
      <c r="AE199" s="89"/>
      <c r="AF199" s="89"/>
      <c r="AG199" s="89"/>
      <c r="AH199" s="90"/>
      <c r="AI199" s="84">
        <v>50</v>
      </c>
      <c r="AJ199" s="85"/>
      <c r="AK199" s="85"/>
      <c r="AL199" s="86"/>
      <c r="AM199" s="84">
        <v>14</v>
      </c>
      <c r="AN199" s="85"/>
      <c r="AO199" s="85"/>
      <c r="AP199" s="86"/>
      <c r="AQ199" s="72">
        <f t="shared" si="56"/>
        <v>0.737174213933344</v>
      </c>
      <c r="AR199" s="73"/>
      <c r="AS199" s="73"/>
      <c r="AT199" s="74"/>
      <c r="AU199" s="72">
        <f t="shared" si="57"/>
        <v>1</v>
      </c>
      <c r="AV199" s="73"/>
      <c r="AW199" s="73"/>
      <c r="AX199" s="74"/>
      <c r="AY199" s="72">
        <f t="shared" si="58"/>
        <v>0.8408964152537145</v>
      </c>
      <c r="AZ199" s="73"/>
      <c r="BA199" s="73"/>
      <c r="BB199" s="74"/>
      <c r="BC199" s="72">
        <f>Z173*AU199*AY199</f>
        <v>52.1355777457303</v>
      </c>
      <c r="BD199" s="73"/>
      <c r="BE199" s="73"/>
      <c r="BF199" s="73"/>
      <c r="BG199" s="74"/>
      <c r="BH199" s="87" t="str">
        <f t="shared" si="59"/>
        <v>O.K</v>
      </c>
      <c r="BI199" s="70"/>
      <c r="BJ199" s="70"/>
      <c r="BK199" s="71"/>
    </row>
    <row r="200" spans="3:63" ht="18.75" customHeight="1">
      <c r="C200" s="84">
        <v>2401</v>
      </c>
      <c r="D200" s="85"/>
      <c r="E200" s="86"/>
      <c r="F200" s="127">
        <v>128503486833.333</v>
      </c>
      <c r="G200" s="73"/>
      <c r="H200" s="73"/>
      <c r="I200" s="73"/>
      <c r="J200" s="74"/>
      <c r="K200" s="88">
        <v>1435</v>
      </c>
      <c r="L200" s="89"/>
      <c r="M200" s="89"/>
      <c r="N200" s="90"/>
      <c r="O200" s="72">
        <f t="shared" si="52"/>
        <v>16668.71</v>
      </c>
      <c r="P200" s="73"/>
      <c r="Q200" s="73"/>
      <c r="R200" s="73"/>
      <c r="S200" s="74"/>
      <c r="T200" s="72">
        <f t="shared" si="53"/>
        <v>12468.63</v>
      </c>
      <c r="U200" s="73"/>
      <c r="V200" s="73"/>
      <c r="W200" s="73"/>
      <c r="X200" s="74"/>
      <c r="Y200" s="72">
        <f t="shared" si="54"/>
        <v>4200.08</v>
      </c>
      <c r="Z200" s="73"/>
      <c r="AA200" s="73"/>
      <c r="AB200" s="73"/>
      <c r="AC200" s="74"/>
      <c r="AD200" s="88">
        <f t="shared" si="55"/>
        <v>46.902344430677374</v>
      </c>
      <c r="AE200" s="89"/>
      <c r="AF200" s="89"/>
      <c r="AG200" s="89"/>
      <c r="AH200" s="90"/>
      <c r="AI200" s="84">
        <v>30</v>
      </c>
      <c r="AJ200" s="85"/>
      <c r="AK200" s="85"/>
      <c r="AL200" s="86"/>
      <c r="AM200" s="84">
        <v>14</v>
      </c>
      <c r="AN200" s="85"/>
      <c r="AO200" s="85"/>
      <c r="AP200" s="86"/>
      <c r="AQ200" s="72">
        <f t="shared" si="56"/>
        <v>0.7480260920011207</v>
      </c>
      <c r="AR200" s="73"/>
      <c r="AS200" s="73"/>
      <c r="AT200" s="74"/>
      <c r="AU200" s="72">
        <f t="shared" si="57"/>
        <v>1</v>
      </c>
      <c r="AV200" s="73"/>
      <c r="AW200" s="73"/>
      <c r="AX200" s="74"/>
      <c r="AY200" s="72">
        <f t="shared" si="58"/>
        <v>0.9554427922043668</v>
      </c>
      <c r="AZ200" s="73"/>
      <c r="BA200" s="73"/>
      <c r="BB200" s="74"/>
      <c r="BC200" s="72">
        <f>Z173*AU200*AY200</f>
        <v>59.23745311667074</v>
      </c>
      <c r="BD200" s="73"/>
      <c r="BE200" s="73"/>
      <c r="BF200" s="73"/>
      <c r="BG200" s="74"/>
      <c r="BH200" s="87" t="str">
        <f t="shared" si="59"/>
        <v>O.K</v>
      </c>
      <c r="BI200" s="70"/>
      <c r="BJ200" s="70"/>
      <c r="BK200" s="71"/>
    </row>
    <row r="201" spans="3:63" ht="18.75" customHeight="1">
      <c r="C201" s="84">
        <v>2501</v>
      </c>
      <c r="D201" s="85"/>
      <c r="E201" s="86"/>
      <c r="F201" s="127">
        <v>128503486833.333</v>
      </c>
      <c r="G201" s="73"/>
      <c r="H201" s="73"/>
      <c r="I201" s="73"/>
      <c r="J201" s="74"/>
      <c r="K201" s="88">
        <v>1435</v>
      </c>
      <c r="L201" s="89"/>
      <c r="M201" s="89"/>
      <c r="N201" s="90"/>
      <c r="O201" s="72">
        <f t="shared" si="52"/>
        <v>10202.26</v>
      </c>
      <c r="P201" s="73"/>
      <c r="Q201" s="73"/>
      <c r="R201" s="73"/>
      <c r="S201" s="74"/>
      <c r="T201" s="72">
        <f t="shared" si="53"/>
        <v>7682.5</v>
      </c>
      <c r="U201" s="73"/>
      <c r="V201" s="73"/>
      <c r="W201" s="73"/>
      <c r="X201" s="74"/>
      <c r="Y201" s="72">
        <f t="shared" si="54"/>
        <v>2519.76</v>
      </c>
      <c r="Z201" s="73"/>
      <c r="AA201" s="73"/>
      <c r="AB201" s="73"/>
      <c r="AC201" s="74"/>
      <c r="AD201" s="88">
        <f t="shared" si="55"/>
        <v>28.138190558904505</v>
      </c>
      <c r="AE201" s="89"/>
      <c r="AF201" s="89"/>
      <c r="AG201" s="89"/>
      <c r="AH201" s="90"/>
      <c r="AI201" s="84">
        <v>30</v>
      </c>
      <c r="AJ201" s="85"/>
      <c r="AK201" s="85"/>
      <c r="AL201" s="86"/>
      <c r="AM201" s="84">
        <v>14</v>
      </c>
      <c r="AN201" s="85"/>
      <c r="AO201" s="85"/>
      <c r="AP201" s="86"/>
      <c r="AQ201" s="72">
        <f t="shared" si="56"/>
        <v>0.7530194290284702</v>
      </c>
      <c r="AR201" s="73"/>
      <c r="AS201" s="73"/>
      <c r="AT201" s="74"/>
      <c r="AU201" s="72">
        <f t="shared" si="57"/>
        <v>1</v>
      </c>
      <c r="AV201" s="73"/>
      <c r="AW201" s="73"/>
      <c r="AX201" s="74"/>
      <c r="AY201" s="72">
        <f t="shared" si="58"/>
        <v>0.9554427922043668</v>
      </c>
      <c r="AZ201" s="73"/>
      <c r="BA201" s="73"/>
      <c r="BB201" s="74"/>
      <c r="BC201" s="72">
        <f>Z173*AU201*AY201</f>
        <v>59.23745311667074</v>
      </c>
      <c r="BD201" s="73"/>
      <c r="BE201" s="73"/>
      <c r="BF201" s="73"/>
      <c r="BG201" s="74"/>
      <c r="BH201" s="87" t="str">
        <f t="shared" si="59"/>
        <v>O.K</v>
      </c>
      <c r="BI201" s="70"/>
      <c r="BJ201" s="70"/>
      <c r="BK201" s="71"/>
    </row>
    <row r="202" spans="3:63" ht="18.75" customHeight="1">
      <c r="C202" s="84">
        <v>102</v>
      </c>
      <c r="D202" s="85"/>
      <c r="E202" s="86"/>
      <c r="F202" s="127">
        <v>128503486833.333</v>
      </c>
      <c r="G202" s="73"/>
      <c r="H202" s="73"/>
      <c r="I202" s="73"/>
      <c r="J202" s="74"/>
      <c r="K202" s="88">
        <v>1435</v>
      </c>
      <c r="L202" s="89"/>
      <c r="M202" s="89"/>
      <c r="N202" s="90"/>
      <c r="O202" s="72">
        <f t="shared" si="52"/>
        <v>2.52</v>
      </c>
      <c r="P202" s="73"/>
      <c r="Q202" s="73"/>
      <c r="R202" s="73"/>
      <c r="S202" s="74"/>
      <c r="T202" s="72">
        <f t="shared" si="53"/>
        <v>0.7999999999999999</v>
      </c>
      <c r="U202" s="73"/>
      <c r="V202" s="73"/>
      <c r="W202" s="73"/>
      <c r="X202" s="74"/>
      <c r="Y202" s="72">
        <f t="shared" si="54"/>
        <v>1.7200000000000002</v>
      </c>
      <c r="Z202" s="73"/>
      <c r="AA202" s="73"/>
      <c r="AB202" s="73"/>
      <c r="AC202" s="74"/>
      <c r="AD202" s="88">
        <f t="shared" si="55"/>
        <v>0.01920726091425999</v>
      </c>
      <c r="AE202" s="89"/>
      <c r="AF202" s="89"/>
      <c r="AG202" s="89"/>
      <c r="AH202" s="90"/>
      <c r="AI202" s="84">
        <v>30</v>
      </c>
      <c r="AJ202" s="85"/>
      <c r="AK202" s="85"/>
      <c r="AL202" s="86"/>
      <c r="AM202" s="84">
        <v>14</v>
      </c>
      <c r="AN202" s="85"/>
      <c r="AO202" s="85"/>
      <c r="AP202" s="86"/>
      <c r="AQ202" s="72">
        <f t="shared" si="56"/>
        <v>0.31746031746031744</v>
      </c>
      <c r="AR202" s="73"/>
      <c r="AS202" s="73"/>
      <c r="AT202" s="74"/>
      <c r="AU202" s="72">
        <f t="shared" si="57"/>
        <v>1</v>
      </c>
      <c r="AV202" s="73"/>
      <c r="AW202" s="73"/>
      <c r="AX202" s="74"/>
      <c r="AY202" s="72">
        <f t="shared" si="58"/>
        <v>0.9554427922043668</v>
      </c>
      <c r="AZ202" s="73"/>
      <c r="BA202" s="73"/>
      <c r="BB202" s="74"/>
      <c r="BC202" s="72">
        <f>Z173*AU202*AY202</f>
        <v>59.23745311667074</v>
      </c>
      <c r="BD202" s="73"/>
      <c r="BE202" s="73"/>
      <c r="BF202" s="73"/>
      <c r="BG202" s="74"/>
      <c r="BH202" s="87" t="str">
        <f t="shared" si="59"/>
        <v>O.K</v>
      </c>
      <c r="BI202" s="70"/>
      <c r="BJ202" s="70"/>
      <c r="BK202" s="71"/>
    </row>
    <row r="203" spans="3:63" ht="18.75" customHeight="1">
      <c r="C203" s="84">
        <v>202</v>
      </c>
      <c r="D203" s="85"/>
      <c r="E203" s="86"/>
      <c r="F203" s="127">
        <v>128503486833.333</v>
      </c>
      <c r="G203" s="73"/>
      <c r="H203" s="73"/>
      <c r="I203" s="73"/>
      <c r="J203" s="74"/>
      <c r="K203" s="88">
        <v>1435</v>
      </c>
      <c r="L203" s="89"/>
      <c r="M203" s="89"/>
      <c r="N203" s="90"/>
      <c r="O203" s="72">
        <f t="shared" si="52"/>
        <v>8398.400000000001</v>
      </c>
      <c r="P203" s="73"/>
      <c r="Q203" s="73"/>
      <c r="R203" s="73"/>
      <c r="S203" s="74"/>
      <c r="T203" s="72">
        <f t="shared" si="53"/>
        <v>6132.92</v>
      </c>
      <c r="U203" s="73"/>
      <c r="V203" s="73"/>
      <c r="W203" s="73"/>
      <c r="X203" s="74"/>
      <c r="Y203" s="72">
        <f t="shared" si="54"/>
        <v>2265.4800000000014</v>
      </c>
      <c r="Z203" s="73"/>
      <c r="AA203" s="73"/>
      <c r="AB203" s="73"/>
      <c r="AC203" s="74"/>
      <c r="AD203" s="88">
        <f t="shared" si="55"/>
        <v>25.29864270699869</v>
      </c>
      <c r="AE203" s="89"/>
      <c r="AF203" s="89"/>
      <c r="AG203" s="89"/>
      <c r="AH203" s="90"/>
      <c r="AI203" s="84">
        <v>30</v>
      </c>
      <c r="AJ203" s="85"/>
      <c r="AK203" s="85"/>
      <c r="AL203" s="86"/>
      <c r="AM203" s="84">
        <v>14</v>
      </c>
      <c r="AN203" s="85"/>
      <c r="AO203" s="85"/>
      <c r="AP203" s="86"/>
      <c r="AQ203" s="72">
        <f t="shared" si="56"/>
        <v>0.7302486187845303</v>
      </c>
      <c r="AR203" s="73"/>
      <c r="AS203" s="73"/>
      <c r="AT203" s="74"/>
      <c r="AU203" s="72">
        <f t="shared" si="57"/>
        <v>1</v>
      </c>
      <c r="AV203" s="73"/>
      <c r="AW203" s="73"/>
      <c r="AX203" s="74"/>
      <c r="AY203" s="72">
        <f t="shared" si="58"/>
        <v>0.9554427922043668</v>
      </c>
      <c r="AZ203" s="73"/>
      <c r="BA203" s="73"/>
      <c r="BB203" s="74"/>
      <c r="BC203" s="72">
        <f>Z173*AU203*AY203</f>
        <v>59.23745311667074</v>
      </c>
      <c r="BD203" s="73"/>
      <c r="BE203" s="73"/>
      <c r="BF203" s="73"/>
      <c r="BG203" s="74"/>
      <c r="BH203" s="87" t="str">
        <f t="shared" si="59"/>
        <v>O.K</v>
      </c>
      <c r="BI203" s="70"/>
      <c r="BJ203" s="70"/>
      <c r="BK203" s="71"/>
    </row>
    <row r="204" spans="3:63" ht="18.75" customHeight="1">
      <c r="C204" s="84">
        <v>302</v>
      </c>
      <c r="D204" s="85"/>
      <c r="E204" s="86"/>
      <c r="F204" s="127">
        <v>195223979166.666</v>
      </c>
      <c r="G204" s="73"/>
      <c r="H204" s="73"/>
      <c r="I204" s="73"/>
      <c r="J204" s="74"/>
      <c r="K204" s="88">
        <v>1425</v>
      </c>
      <c r="L204" s="89"/>
      <c r="M204" s="89"/>
      <c r="N204" s="90"/>
      <c r="O204" s="72">
        <f t="shared" si="52"/>
        <v>13531.189999999999</v>
      </c>
      <c r="P204" s="73"/>
      <c r="Q204" s="73"/>
      <c r="R204" s="73"/>
      <c r="S204" s="74"/>
      <c r="T204" s="72">
        <f t="shared" si="53"/>
        <v>9881.199999999999</v>
      </c>
      <c r="U204" s="73"/>
      <c r="V204" s="73"/>
      <c r="W204" s="73"/>
      <c r="X204" s="74"/>
      <c r="Y204" s="72">
        <f t="shared" si="54"/>
        <v>3649.99</v>
      </c>
      <c r="Z204" s="73"/>
      <c r="AA204" s="73"/>
      <c r="AB204" s="73"/>
      <c r="AC204" s="74"/>
      <c r="AD204" s="88">
        <f t="shared" si="55"/>
        <v>26.642402087090016</v>
      </c>
      <c r="AE204" s="89"/>
      <c r="AF204" s="89"/>
      <c r="AG204" s="89"/>
      <c r="AH204" s="90"/>
      <c r="AI204" s="84">
        <v>50</v>
      </c>
      <c r="AJ204" s="85"/>
      <c r="AK204" s="85"/>
      <c r="AL204" s="86"/>
      <c r="AM204" s="84">
        <v>14</v>
      </c>
      <c r="AN204" s="85"/>
      <c r="AO204" s="85"/>
      <c r="AP204" s="86"/>
      <c r="AQ204" s="72">
        <f t="shared" si="56"/>
        <v>0.7302535844962638</v>
      </c>
      <c r="AR204" s="73"/>
      <c r="AS204" s="73"/>
      <c r="AT204" s="74"/>
      <c r="AU204" s="72">
        <f t="shared" si="57"/>
        <v>1</v>
      </c>
      <c r="AV204" s="73"/>
      <c r="AW204" s="73"/>
      <c r="AX204" s="74"/>
      <c r="AY204" s="72">
        <f t="shared" si="58"/>
        <v>0.8408964152537145</v>
      </c>
      <c r="AZ204" s="73"/>
      <c r="BA204" s="73"/>
      <c r="BB204" s="74"/>
      <c r="BC204" s="72">
        <f>Z173*AU204*AY204</f>
        <v>52.1355777457303</v>
      </c>
      <c r="BD204" s="73"/>
      <c r="BE204" s="73"/>
      <c r="BF204" s="73"/>
      <c r="BG204" s="74"/>
      <c r="BH204" s="87" t="str">
        <f t="shared" si="59"/>
        <v>O.K</v>
      </c>
      <c r="BI204" s="70"/>
      <c r="BJ204" s="70"/>
      <c r="BK204" s="71"/>
    </row>
    <row r="205" spans="3:63" ht="18.75" customHeight="1">
      <c r="C205" s="84">
        <v>402</v>
      </c>
      <c r="D205" s="85"/>
      <c r="E205" s="86"/>
      <c r="F205" s="127">
        <v>228592821333.333</v>
      </c>
      <c r="G205" s="73"/>
      <c r="H205" s="73"/>
      <c r="I205" s="73"/>
      <c r="J205" s="74"/>
      <c r="K205" s="88">
        <v>1420</v>
      </c>
      <c r="L205" s="89"/>
      <c r="M205" s="89"/>
      <c r="N205" s="90"/>
      <c r="O205" s="72">
        <f t="shared" si="52"/>
        <v>15624.74</v>
      </c>
      <c r="P205" s="73"/>
      <c r="Q205" s="73"/>
      <c r="R205" s="73"/>
      <c r="S205" s="74"/>
      <c r="T205" s="72">
        <f t="shared" si="53"/>
        <v>11268.66</v>
      </c>
      <c r="U205" s="73"/>
      <c r="V205" s="73"/>
      <c r="W205" s="73"/>
      <c r="X205" s="74"/>
      <c r="Y205" s="72">
        <f t="shared" si="54"/>
        <v>4356.08</v>
      </c>
      <c r="Z205" s="73"/>
      <c r="AA205" s="73"/>
      <c r="AB205" s="73"/>
      <c r="AC205" s="74"/>
      <c r="AD205" s="88">
        <f t="shared" si="55"/>
        <v>27.059614400489583</v>
      </c>
      <c r="AE205" s="89"/>
      <c r="AF205" s="89"/>
      <c r="AG205" s="89"/>
      <c r="AH205" s="90"/>
      <c r="AI205" s="84">
        <v>60</v>
      </c>
      <c r="AJ205" s="85"/>
      <c r="AK205" s="85"/>
      <c r="AL205" s="86"/>
      <c r="AM205" s="84">
        <v>14</v>
      </c>
      <c r="AN205" s="85"/>
      <c r="AO205" s="85"/>
      <c r="AP205" s="86"/>
      <c r="AQ205" s="72">
        <f t="shared" si="56"/>
        <v>0.7212062408718481</v>
      </c>
      <c r="AR205" s="73"/>
      <c r="AS205" s="73"/>
      <c r="AT205" s="74"/>
      <c r="AU205" s="72">
        <f t="shared" si="57"/>
        <v>1</v>
      </c>
      <c r="AV205" s="73"/>
      <c r="AW205" s="73"/>
      <c r="AX205" s="74"/>
      <c r="AY205" s="72">
        <f t="shared" si="58"/>
        <v>0.8034284189446518</v>
      </c>
      <c r="AZ205" s="73"/>
      <c r="BA205" s="73"/>
      <c r="BB205" s="74"/>
      <c r="BC205" s="72">
        <f>Z173*AU205*AY205</f>
        <v>49.81256197456841</v>
      </c>
      <c r="BD205" s="73"/>
      <c r="BE205" s="73"/>
      <c r="BF205" s="73"/>
      <c r="BG205" s="74"/>
      <c r="BH205" s="87" t="str">
        <f t="shared" si="59"/>
        <v>O.K</v>
      </c>
      <c r="BI205" s="70"/>
      <c r="BJ205" s="70"/>
      <c r="BK205" s="71"/>
    </row>
    <row r="206" spans="3:63" ht="18.75" customHeight="1">
      <c r="C206" s="84">
        <v>502</v>
      </c>
      <c r="D206" s="85"/>
      <c r="E206" s="86"/>
      <c r="F206" s="127">
        <v>228592821333.333</v>
      </c>
      <c r="G206" s="73"/>
      <c r="H206" s="73"/>
      <c r="I206" s="73"/>
      <c r="J206" s="74"/>
      <c r="K206" s="88">
        <v>1420</v>
      </c>
      <c r="L206" s="89"/>
      <c r="M206" s="89"/>
      <c r="N206" s="90"/>
      <c r="O206" s="72">
        <f t="shared" si="52"/>
        <v>14846.369999999999</v>
      </c>
      <c r="P206" s="73"/>
      <c r="Q206" s="73"/>
      <c r="R206" s="73"/>
      <c r="S206" s="74"/>
      <c r="T206" s="72">
        <f t="shared" si="53"/>
        <v>10333.3</v>
      </c>
      <c r="U206" s="73"/>
      <c r="V206" s="73"/>
      <c r="W206" s="73"/>
      <c r="X206" s="74"/>
      <c r="Y206" s="72">
        <f t="shared" si="54"/>
        <v>4513.07</v>
      </c>
      <c r="Z206" s="73"/>
      <c r="AA206" s="73"/>
      <c r="AB206" s="73"/>
      <c r="AC206" s="74"/>
      <c r="AD206" s="88">
        <f t="shared" si="55"/>
        <v>28.034823502419037</v>
      </c>
      <c r="AE206" s="89"/>
      <c r="AF206" s="89"/>
      <c r="AG206" s="89"/>
      <c r="AH206" s="90"/>
      <c r="AI206" s="84">
        <v>60</v>
      </c>
      <c r="AJ206" s="85"/>
      <c r="AK206" s="85"/>
      <c r="AL206" s="86"/>
      <c r="AM206" s="84">
        <v>14</v>
      </c>
      <c r="AN206" s="85"/>
      <c r="AO206" s="85"/>
      <c r="AP206" s="86"/>
      <c r="AQ206" s="72">
        <f t="shared" si="56"/>
        <v>0.6960152549074285</v>
      </c>
      <c r="AR206" s="73"/>
      <c r="AS206" s="73"/>
      <c r="AT206" s="74"/>
      <c r="AU206" s="72">
        <f t="shared" si="57"/>
        <v>1</v>
      </c>
      <c r="AV206" s="73"/>
      <c r="AW206" s="73"/>
      <c r="AX206" s="74"/>
      <c r="AY206" s="72">
        <f t="shared" si="58"/>
        <v>0.8034284189446518</v>
      </c>
      <c r="AZ206" s="73"/>
      <c r="BA206" s="73"/>
      <c r="BB206" s="74"/>
      <c r="BC206" s="72">
        <f>Z173*AU206*AY206</f>
        <v>49.81256197456841</v>
      </c>
      <c r="BD206" s="73"/>
      <c r="BE206" s="73"/>
      <c r="BF206" s="73"/>
      <c r="BG206" s="74"/>
      <c r="BH206" s="87" t="str">
        <f t="shared" si="59"/>
        <v>O.K</v>
      </c>
      <c r="BI206" s="70"/>
      <c r="BJ206" s="70"/>
      <c r="BK206" s="71"/>
    </row>
    <row r="207" spans="3:63" ht="18.75" customHeight="1">
      <c r="C207" s="84">
        <v>602</v>
      </c>
      <c r="D207" s="85"/>
      <c r="E207" s="86"/>
      <c r="F207" s="127">
        <v>195223979166.666</v>
      </c>
      <c r="G207" s="73"/>
      <c r="H207" s="73"/>
      <c r="I207" s="73"/>
      <c r="J207" s="74"/>
      <c r="K207" s="88">
        <v>1425</v>
      </c>
      <c r="L207" s="89"/>
      <c r="M207" s="89"/>
      <c r="N207" s="90"/>
      <c r="O207" s="72">
        <f t="shared" si="52"/>
        <v>11268.54</v>
      </c>
      <c r="P207" s="73"/>
      <c r="Q207" s="73"/>
      <c r="R207" s="73"/>
      <c r="S207" s="74"/>
      <c r="T207" s="72">
        <f t="shared" si="53"/>
        <v>7043.54</v>
      </c>
      <c r="U207" s="73"/>
      <c r="V207" s="73"/>
      <c r="W207" s="73"/>
      <c r="X207" s="74"/>
      <c r="Y207" s="72">
        <f t="shared" si="54"/>
        <v>4225.000000000001</v>
      </c>
      <c r="Z207" s="73"/>
      <c r="AA207" s="73"/>
      <c r="AB207" s="73"/>
      <c r="AC207" s="74"/>
      <c r="AD207" s="88">
        <f t="shared" si="55"/>
        <v>30.839577318829736</v>
      </c>
      <c r="AE207" s="89"/>
      <c r="AF207" s="89"/>
      <c r="AG207" s="89"/>
      <c r="AH207" s="90"/>
      <c r="AI207" s="84">
        <v>50</v>
      </c>
      <c r="AJ207" s="85"/>
      <c r="AK207" s="85"/>
      <c r="AL207" s="86"/>
      <c r="AM207" s="84">
        <v>14</v>
      </c>
      <c r="AN207" s="85"/>
      <c r="AO207" s="85"/>
      <c r="AP207" s="86"/>
      <c r="AQ207" s="72">
        <f t="shared" si="56"/>
        <v>0.625062341705314</v>
      </c>
      <c r="AR207" s="73"/>
      <c r="AS207" s="73"/>
      <c r="AT207" s="74"/>
      <c r="AU207" s="72">
        <f t="shared" si="57"/>
        <v>1</v>
      </c>
      <c r="AV207" s="73"/>
      <c r="AW207" s="73"/>
      <c r="AX207" s="74"/>
      <c r="AY207" s="72">
        <f t="shared" si="58"/>
        <v>0.8408964152537145</v>
      </c>
      <c r="AZ207" s="73"/>
      <c r="BA207" s="73"/>
      <c r="BB207" s="74"/>
      <c r="BC207" s="72">
        <f>Z173*AU207*AY207</f>
        <v>52.1355777457303</v>
      </c>
      <c r="BD207" s="73"/>
      <c r="BE207" s="73"/>
      <c r="BF207" s="73"/>
      <c r="BG207" s="74"/>
      <c r="BH207" s="87" t="str">
        <f t="shared" si="59"/>
        <v>O.K</v>
      </c>
      <c r="BI207" s="70"/>
      <c r="BJ207" s="70"/>
      <c r="BK207" s="71"/>
    </row>
    <row r="208" spans="3:63" ht="18.75" customHeight="1">
      <c r="C208" s="84">
        <v>702</v>
      </c>
      <c r="D208" s="85"/>
      <c r="E208" s="86"/>
      <c r="F208" s="127">
        <v>161861132000</v>
      </c>
      <c r="G208" s="73"/>
      <c r="H208" s="73"/>
      <c r="I208" s="73"/>
      <c r="J208" s="74"/>
      <c r="K208" s="88">
        <v>1430</v>
      </c>
      <c r="L208" s="89"/>
      <c r="M208" s="89"/>
      <c r="N208" s="90"/>
      <c r="O208" s="72">
        <f t="shared" si="52"/>
        <v>4902.9</v>
      </c>
      <c r="P208" s="73"/>
      <c r="Q208" s="73"/>
      <c r="R208" s="73"/>
      <c r="S208" s="74"/>
      <c r="T208" s="72">
        <f t="shared" si="53"/>
        <v>1310.84</v>
      </c>
      <c r="U208" s="73"/>
      <c r="V208" s="73"/>
      <c r="W208" s="73"/>
      <c r="X208" s="74"/>
      <c r="Y208" s="72">
        <f t="shared" si="54"/>
        <v>3592.0599999999995</v>
      </c>
      <c r="Z208" s="73"/>
      <c r="AA208" s="73"/>
      <c r="AB208" s="73"/>
      <c r="AC208" s="74"/>
      <c r="AD208" s="88">
        <f t="shared" si="55"/>
        <v>31.734893587671188</v>
      </c>
      <c r="AE208" s="89"/>
      <c r="AF208" s="89"/>
      <c r="AG208" s="89"/>
      <c r="AH208" s="90"/>
      <c r="AI208" s="84">
        <v>40</v>
      </c>
      <c r="AJ208" s="85"/>
      <c r="AK208" s="85"/>
      <c r="AL208" s="86"/>
      <c r="AM208" s="84">
        <v>14</v>
      </c>
      <c r="AN208" s="85"/>
      <c r="AO208" s="85"/>
      <c r="AP208" s="86"/>
      <c r="AQ208" s="72">
        <f t="shared" si="56"/>
        <v>0.26736013379836426</v>
      </c>
      <c r="AR208" s="73"/>
      <c r="AS208" s="73"/>
      <c r="AT208" s="74"/>
      <c r="AU208" s="72">
        <f t="shared" si="57"/>
        <v>1</v>
      </c>
      <c r="AV208" s="73"/>
      <c r="AW208" s="73"/>
      <c r="AX208" s="74"/>
      <c r="AY208" s="72">
        <f t="shared" si="58"/>
        <v>0.8891397050194614</v>
      </c>
      <c r="AZ208" s="73"/>
      <c r="BA208" s="73"/>
      <c r="BB208" s="74"/>
      <c r="BC208" s="72">
        <f>Z173*AU208*AY208</f>
        <v>55.12666171120661</v>
      </c>
      <c r="BD208" s="73"/>
      <c r="BE208" s="73"/>
      <c r="BF208" s="73"/>
      <c r="BG208" s="74"/>
      <c r="BH208" s="87" t="str">
        <f t="shared" si="59"/>
        <v>O.K</v>
      </c>
      <c r="BI208" s="70"/>
      <c r="BJ208" s="70"/>
      <c r="BK208" s="71"/>
    </row>
    <row r="209" spans="3:63" ht="18.75" customHeight="1">
      <c r="C209" s="84">
        <v>802</v>
      </c>
      <c r="D209" s="85"/>
      <c r="E209" s="86"/>
      <c r="F209" s="127">
        <v>161861132000</v>
      </c>
      <c r="G209" s="73"/>
      <c r="H209" s="73"/>
      <c r="I209" s="73"/>
      <c r="J209" s="74"/>
      <c r="K209" s="88">
        <v>1430</v>
      </c>
      <c r="L209" s="89"/>
      <c r="M209" s="89"/>
      <c r="N209" s="90"/>
      <c r="O209" s="72">
        <f aca="true" t="shared" si="60" ref="O209:O240">MAX(AX38,AX92)</f>
        <v>-4243.929999999999</v>
      </c>
      <c r="P209" s="73"/>
      <c r="Q209" s="73"/>
      <c r="R209" s="73"/>
      <c r="S209" s="74"/>
      <c r="T209" s="72">
        <f aca="true" t="shared" si="61" ref="T209:T240">MIN(BB38,BB92)</f>
        <v>-6995.75</v>
      </c>
      <c r="U209" s="73"/>
      <c r="V209" s="73"/>
      <c r="W209" s="73"/>
      <c r="X209" s="74"/>
      <c r="Y209" s="72">
        <f aca="true" t="shared" si="62" ref="Y209:Y225">O209-T209</f>
        <v>2751.8200000000006</v>
      </c>
      <c r="Z209" s="73"/>
      <c r="AA209" s="73"/>
      <c r="AB209" s="73"/>
      <c r="AC209" s="74"/>
      <c r="AD209" s="88">
        <f aca="true" t="shared" si="63" ref="AD209:AD225">ABS(Y209/F209*10^6*K209)</f>
        <v>24.311596931127358</v>
      </c>
      <c r="AE209" s="89"/>
      <c r="AF209" s="89"/>
      <c r="AG209" s="89"/>
      <c r="AH209" s="90"/>
      <c r="AI209" s="84">
        <v>40</v>
      </c>
      <c r="AJ209" s="85"/>
      <c r="AK209" s="85"/>
      <c r="AL209" s="86"/>
      <c r="AM209" s="84">
        <v>14</v>
      </c>
      <c r="AN209" s="85"/>
      <c r="AO209" s="85"/>
      <c r="AP209" s="86"/>
      <c r="AQ209" s="72">
        <f aca="true" t="shared" si="64" ref="AQ209:AQ225">IF(O209=0,1,T209/O209)</f>
        <v>1.6484131453629067</v>
      </c>
      <c r="AR209" s="73"/>
      <c r="AS209" s="73"/>
      <c r="AT209" s="74"/>
      <c r="AU209" s="72">
        <f aca="true" t="shared" si="65" ref="AU209:AU225">IF(AQ209&lt;=-1,1.3*(1-AQ209)/(1.6-AQ209),IF(AQ209&lt;1,1,1.3))</f>
        <v>1.3</v>
      </c>
      <c r="AV209" s="73"/>
      <c r="AW209" s="73"/>
      <c r="AX209" s="74"/>
      <c r="AY209" s="72">
        <f aca="true" t="shared" si="66" ref="AY209:AY225">IF(AI209&lt;25,1,IF(AM209&lt;=12,1,(25/AI209)^(1/4)))</f>
        <v>0.8891397050194614</v>
      </c>
      <c r="AZ209" s="73"/>
      <c r="BA209" s="73"/>
      <c r="BB209" s="74"/>
      <c r="BC209" s="72">
        <f>Z173*AU209*AY209</f>
        <v>71.66466022456859</v>
      </c>
      <c r="BD209" s="73"/>
      <c r="BE209" s="73"/>
      <c r="BF209" s="73"/>
      <c r="BG209" s="74"/>
      <c r="BH209" s="87" t="str">
        <f aca="true" t="shared" si="67" ref="BH209:BH225">IF(AD209&lt;=BC209,"O.K","N.G")</f>
        <v>O.K</v>
      </c>
      <c r="BI209" s="70"/>
      <c r="BJ209" s="70"/>
      <c r="BK209" s="71"/>
    </row>
    <row r="210" spans="3:63" ht="18.75" customHeight="1">
      <c r="C210" s="84">
        <v>902</v>
      </c>
      <c r="D210" s="85"/>
      <c r="E210" s="86"/>
      <c r="F210" s="127">
        <v>228592821333.333</v>
      </c>
      <c r="G210" s="73"/>
      <c r="H210" s="73"/>
      <c r="I210" s="73"/>
      <c r="J210" s="74"/>
      <c r="K210" s="88">
        <v>1420</v>
      </c>
      <c r="L210" s="89"/>
      <c r="M210" s="89"/>
      <c r="N210" s="90"/>
      <c r="O210" s="72">
        <f t="shared" si="60"/>
        <v>-15809.38</v>
      </c>
      <c r="P210" s="73"/>
      <c r="Q210" s="73"/>
      <c r="R210" s="73"/>
      <c r="S210" s="74"/>
      <c r="T210" s="72">
        <f t="shared" si="61"/>
        <v>-18183.48</v>
      </c>
      <c r="U210" s="73"/>
      <c r="V210" s="73"/>
      <c r="W210" s="73"/>
      <c r="X210" s="74"/>
      <c r="Y210" s="72">
        <f t="shared" si="62"/>
        <v>2374.1000000000004</v>
      </c>
      <c r="Z210" s="73"/>
      <c r="AA210" s="73"/>
      <c r="AB210" s="73"/>
      <c r="AC210" s="74"/>
      <c r="AD210" s="88">
        <f t="shared" si="63"/>
        <v>14.747715962104076</v>
      </c>
      <c r="AE210" s="89"/>
      <c r="AF210" s="89"/>
      <c r="AG210" s="89"/>
      <c r="AH210" s="90"/>
      <c r="AI210" s="84">
        <v>60</v>
      </c>
      <c r="AJ210" s="85"/>
      <c r="AK210" s="85"/>
      <c r="AL210" s="86"/>
      <c r="AM210" s="84">
        <v>14</v>
      </c>
      <c r="AN210" s="85"/>
      <c r="AO210" s="85"/>
      <c r="AP210" s="86"/>
      <c r="AQ210" s="72">
        <f t="shared" si="64"/>
        <v>1.1501703419109415</v>
      </c>
      <c r="AR210" s="73"/>
      <c r="AS210" s="73"/>
      <c r="AT210" s="74"/>
      <c r="AU210" s="72">
        <f t="shared" si="65"/>
        <v>1.3</v>
      </c>
      <c r="AV210" s="73"/>
      <c r="AW210" s="73"/>
      <c r="AX210" s="74"/>
      <c r="AY210" s="72">
        <f t="shared" si="66"/>
        <v>0.8034284189446518</v>
      </c>
      <c r="AZ210" s="73"/>
      <c r="BA210" s="73"/>
      <c r="BB210" s="74"/>
      <c r="BC210" s="72">
        <f>Z173*AU210*AY210</f>
        <v>64.75633056693894</v>
      </c>
      <c r="BD210" s="73"/>
      <c r="BE210" s="73"/>
      <c r="BF210" s="73"/>
      <c r="BG210" s="74"/>
      <c r="BH210" s="87" t="str">
        <f t="shared" si="67"/>
        <v>O.K</v>
      </c>
      <c r="BI210" s="70"/>
      <c r="BJ210" s="70"/>
      <c r="BK210" s="71"/>
    </row>
    <row r="211" spans="3:63" ht="18.75" customHeight="1">
      <c r="C211" s="84">
        <v>1002</v>
      </c>
      <c r="D211" s="85"/>
      <c r="E211" s="86"/>
      <c r="F211" s="127">
        <v>161861132000</v>
      </c>
      <c r="G211" s="73"/>
      <c r="H211" s="73"/>
      <c r="I211" s="73"/>
      <c r="J211" s="74"/>
      <c r="K211" s="88">
        <v>1430</v>
      </c>
      <c r="L211" s="89"/>
      <c r="M211" s="89"/>
      <c r="N211" s="90"/>
      <c r="O211" s="72">
        <f t="shared" si="60"/>
        <v>-5923.900000000001</v>
      </c>
      <c r="P211" s="73"/>
      <c r="Q211" s="73"/>
      <c r="R211" s="73"/>
      <c r="S211" s="74"/>
      <c r="T211" s="72">
        <f t="shared" si="61"/>
        <v>-8618.39</v>
      </c>
      <c r="U211" s="73"/>
      <c r="V211" s="73"/>
      <c r="W211" s="73"/>
      <c r="X211" s="74"/>
      <c r="Y211" s="72">
        <f t="shared" si="62"/>
        <v>2694.489999999999</v>
      </c>
      <c r="Z211" s="73"/>
      <c r="AA211" s="73"/>
      <c r="AB211" s="73"/>
      <c r="AC211" s="74"/>
      <c r="AD211" s="88">
        <f t="shared" si="63"/>
        <v>23.805101647256482</v>
      </c>
      <c r="AE211" s="89"/>
      <c r="AF211" s="89"/>
      <c r="AG211" s="89"/>
      <c r="AH211" s="90"/>
      <c r="AI211" s="84">
        <v>40</v>
      </c>
      <c r="AJ211" s="85"/>
      <c r="AK211" s="85"/>
      <c r="AL211" s="86"/>
      <c r="AM211" s="84">
        <v>14</v>
      </c>
      <c r="AN211" s="85"/>
      <c r="AO211" s="85"/>
      <c r="AP211" s="86"/>
      <c r="AQ211" s="72">
        <f t="shared" si="64"/>
        <v>1.4548506895794997</v>
      </c>
      <c r="AR211" s="73"/>
      <c r="AS211" s="73"/>
      <c r="AT211" s="74"/>
      <c r="AU211" s="72">
        <f t="shared" si="65"/>
        <v>1.3</v>
      </c>
      <c r="AV211" s="73"/>
      <c r="AW211" s="73"/>
      <c r="AX211" s="74"/>
      <c r="AY211" s="72">
        <f t="shared" si="66"/>
        <v>0.8891397050194614</v>
      </c>
      <c r="AZ211" s="73"/>
      <c r="BA211" s="73"/>
      <c r="BB211" s="74"/>
      <c r="BC211" s="72">
        <f>Z173*AU211*AY211</f>
        <v>71.66466022456859</v>
      </c>
      <c r="BD211" s="73"/>
      <c r="BE211" s="73"/>
      <c r="BF211" s="73"/>
      <c r="BG211" s="74"/>
      <c r="BH211" s="87" t="str">
        <f t="shared" si="67"/>
        <v>O.K</v>
      </c>
      <c r="BI211" s="70"/>
      <c r="BJ211" s="70"/>
      <c r="BK211" s="71"/>
    </row>
    <row r="212" spans="3:63" ht="18.75" customHeight="1">
      <c r="C212" s="84">
        <v>1102</v>
      </c>
      <c r="D212" s="85"/>
      <c r="E212" s="86"/>
      <c r="F212" s="127">
        <v>161861132000</v>
      </c>
      <c r="G212" s="73"/>
      <c r="H212" s="73"/>
      <c r="I212" s="73"/>
      <c r="J212" s="74"/>
      <c r="K212" s="88">
        <v>1430</v>
      </c>
      <c r="L212" s="89"/>
      <c r="M212" s="89"/>
      <c r="N212" s="90"/>
      <c r="O212" s="72">
        <f t="shared" si="60"/>
        <v>1465.9599999999998</v>
      </c>
      <c r="P212" s="73"/>
      <c r="Q212" s="73"/>
      <c r="R212" s="73"/>
      <c r="S212" s="74"/>
      <c r="T212" s="72">
        <f t="shared" si="61"/>
        <v>-1865.5900000000001</v>
      </c>
      <c r="U212" s="73"/>
      <c r="V212" s="73"/>
      <c r="W212" s="73"/>
      <c r="X212" s="74"/>
      <c r="Y212" s="72">
        <f t="shared" si="62"/>
        <v>3331.55</v>
      </c>
      <c r="Z212" s="73"/>
      <c r="AA212" s="73"/>
      <c r="AB212" s="73"/>
      <c r="AC212" s="74"/>
      <c r="AD212" s="88">
        <f t="shared" si="63"/>
        <v>29.433357107622353</v>
      </c>
      <c r="AE212" s="89"/>
      <c r="AF212" s="89"/>
      <c r="AG212" s="89"/>
      <c r="AH212" s="90"/>
      <c r="AI212" s="84">
        <v>40</v>
      </c>
      <c r="AJ212" s="85"/>
      <c r="AK212" s="85"/>
      <c r="AL212" s="86"/>
      <c r="AM212" s="84">
        <v>14</v>
      </c>
      <c r="AN212" s="85"/>
      <c r="AO212" s="85"/>
      <c r="AP212" s="86"/>
      <c r="AQ212" s="72">
        <f t="shared" si="64"/>
        <v>-1.2726063466943167</v>
      </c>
      <c r="AR212" s="73"/>
      <c r="AS212" s="73"/>
      <c r="AT212" s="74"/>
      <c r="AU212" s="72">
        <f t="shared" si="65"/>
        <v>1.028469582719681</v>
      </c>
      <c r="AV212" s="73"/>
      <c r="AW212" s="73"/>
      <c r="AX212" s="74"/>
      <c r="AY212" s="72">
        <f t="shared" si="66"/>
        <v>0.8891397050194614</v>
      </c>
      <c r="AZ212" s="73"/>
      <c r="BA212" s="73"/>
      <c r="BB212" s="74"/>
      <c r="BC212" s="72">
        <f>Z173*AU212*AY212</f>
        <v>56.696094766853676</v>
      </c>
      <c r="BD212" s="73"/>
      <c r="BE212" s="73"/>
      <c r="BF212" s="73"/>
      <c r="BG212" s="74"/>
      <c r="BH212" s="87" t="str">
        <f t="shared" si="67"/>
        <v>O.K</v>
      </c>
      <c r="BI212" s="70"/>
      <c r="BJ212" s="70"/>
      <c r="BK212" s="71"/>
    </row>
    <row r="213" spans="3:63" ht="18.75" customHeight="1">
      <c r="C213" s="84">
        <v>1202</v>
      </c>
      <c r="D213" s="85"/>
      <c r="E213" s="86"/>
      <c r="F213" s="127">
        <v>128503486833.333</v>
      </c>
      <c r="G213" s="73"/>
      <c r="H213" s="73"/>
      <c r="I213" s="73"/>
      <c r="J213" s="74"/>
      <c r="K213" s="88">
        <v>1435</v>
      </c>
      <c r="L213" s="89"/>
      <c r="M213" s="89"/>
      <c r="N213" s="90"/>
      <c r="O213" s="72">
        <f t="shared" si="60"/>
        <v>5930.04</v>
      </c>
      <c r="P213" s="73"/>
      <c r="Q213" s="73"/>
      <c r="R213" s="73"/>
      <c r="S213" s="74"/>
      <c r="T213" s="72">
        <f t="shared" si="61"/>
        <v>2222.63</v>
      </c>
      <c r="U213" s="73"/>
      <c r="V213" s="73"/>
      <c r="W213" s="73"/>
      <c r="X213" s="74"/>
      <c r="Y213" s="72">
        <f t="shared" si="62"/>
        <v>3707.41</v>
      </c>
      <c r="Z213" s="73"/>
      <c r="AA213" s="73"/>
      <c r="AB213" s="73"/>
      <c r="AC213" s="74"/>
      <c r="AD213" s="88">
        <f t="shared" si="63"/>
        <v>41.400692550079434</v>
      </c>
      <c r="AE213" s="89"/>
      <c r="AF213" s="89"/>
      <c r="AG213" s="89"/>
      <c r="AH213" s="90"/>
      <c r="AI213" s="84">
        <v>30</v>
      </c>
      <c r="AJ213" s="85"/>
      <c r="AK213" s="85"/>
      <c r="AL213" s="86"/>
      <c r="AM213" s="84">
        <v>14</v>
      </c>
      <c r="AN213" s="85"/>
      <c r="AO213" s="85"/>
      <c r="AP213" s="86"/>
      <c r="AQ213" s="72">
        <f t="shared" si="64"/>
        <v>0.3748086016283196</v>
      </c>
      <c r="AR213" s="73"/>
      <c r="AS213" s="73"/>
      <c r="AT213" s="74"/>
      <c r="AU213" s="72">
        <f t="shared" si="65"/>
        <v>1</v>
      </c>
      <c r="AV213" s="73"/>
      <c r="AW213" s="73"/>
      <c r="AX213" s="74"/>
      <c r="AY213" s="72">
        <f t="shared" si="66"/>
        <v>0.9554427922043668</v>
      </c>
      <c r="AZ213" s="73"/>
      <c r="BA213" s="73"/>
      <c r="BB213" s="74"/>
      <c r="BC213" s="72">
        <f>Z173*AU213*AY213</f>
        <v>59.23745311667074</v>
      </c>
      <c r="BD213" s="73"/>
      <c r="BE213" s="73"/>
      <c r="BF213" s="73"/>
      <c r="BG213" s="74"/>
      <c r="BH213" s="87" t="str">
        <f t="shared" si="67"/>
        <v>O.K</v>
      </c>
      <c r="BI213" s="70"/>
      <c r="BJ213" s="70"/>
      <c r="BK213" s="71"/>
    </row>
    <row r="214" spans="3:63" ht="18.75" customHeight="1">
      <c r="C214" s="84">
        <v>1302</v>
      </c>
      <c r="D214" s="85"/>
      <c r="E214" s="86"/>
      <c r="F214" s="127">
        <v>161861132000</v>
      </c>
      <c r="G214" s="73"/>
      <c r="H214" s="73"/>
      <c r="I214" s="73"/>
      <c r="J214" s="74"/>
      <c r="K214" s="88">
        <v>1430</v>
      </c>
      <c r="L214" s="89"/>
      <c r="M214" s="89"/>
      <c r="N214" s="90"/>
      <c r="O214" s="72">
        <f t="shared" si="60"/>
        <v>7430.6900000000005</v>
      </c>
      <c r="P214" s="73"/>
      <c r="Q214" s="73"/>
      <c r="R214" s="73"/>
      <c r="S214" s="74"/>
      <c r="T214" s="72">
        <f t="shared" si="61"/>
        <v>3752.92</v>
      </c>
      <c r="U214" s="73"/>
      <c r="V214" s="73"/>
      <c r="W214" s="73"/>
      <c r="X214" s="74"/>
      <c r="Y214" s="72">
        <f t="shared" si="62"/>
        <v>3677.7700000000004</v>
      </c>
      <c r="Z214" s="73"/>
      <c r="AA214" s="73"/>
      <c r="AB214" s="73"/>
      <c r="AC214" s="74"/>
      <c r="AD214" s="88">
        <f t="shared" si="63"/>
        <v>32.49211861436877</v>
      </c>
      <c r="AE214" s="89"/>
      <c r="AF214" s="89"/>
      <c r="AG214" s="89"/>
      <c r="AH214" s="90"/>
      <c r="AI214" s="84">
        <v>40</v>
      </c>
      <c r="AJ214" s="85"/>
      <c r="AK214" s="85"/>
      <c r="AL214" s="86"/>
      <c r="AM214" s="84">
        <v>14</v>
      </c>
      <c r="AN214" s="85"/>
      <c r="AO214" s="85"/>
      <c r="AP214" s="86"/>
      <c r="AQ214" s="72">
        <f t="shared" si="64"/>
        <v>0.505056730936158</v>
      </c>
      <c r="AR214" s="73"/>
      <c r="AS214" s="73"/>
      <c r="AT214" s="74"/>
      <c r="AU214" s="72">
        <f t="shared" si="65"/>
        <v>1</v>
      </c>
      <c r="AV214" s="73"/>
      <c r="AW214" s="73"/>
      <c r="AX214" s="74"/>
      <c r="AY214" s="72">
        <f t="shared" si="66"/>
        <v>0.8891397050194614</v>
      </c>
      <c r="AZ214" s="73"/>
      <c r="BA214" s="73"/>
      <c r="BB214" s="74"/>
      <c r="BC214" s="72">
        <f>Z173*AU214*AY214</f>
        <v>55.12666171120661</v>
      </c>
      <c r="BD214" s="73"/>
      <c r="BE214" s="73"/>
      <c r="BF214" s="73"/>
      <c r="BG214" s="74"/>
      <c r="BH214" s="87" t="str">
        <f t="shared" si="67"/>
        <v>O.K</v>
      </c>
      <c r="BI214" s="70"/>
      <c r="BJ214" s="70"/>
      <c r="BK214" s="71"/>
    </row>
    <row r="215" spans="3:63" ht="18.75" customHeight="1">
      <c r="C215" s="84">
        <v>1402</v>
      </c>
      <c r="D215" s="85"/>
      <c r="E215" s="86"/>
      <c r="F215" s="127">
        <v>128503486833.333</v>
      </c>
      <c r="G215" s="73"/>
      <c r="H215" s="73"/>
      <c r="I215" s="73"/>
      <c r="J215" s="74"/>
      <c r="K215" s="88">
        <v>1435</v>
      </c>
      <c r="L215" s="89"/>
      <c r="M215" s="89"/>
      <c r="N215" s="90"/>
      <c r="O215" s="72">
        <f t="shared" si="60"/>
        <v>5931.98</v>
      </c>
      <c r="P215" s="73"/>
      <c r="Q215" s="73"/>
      <c r="R215" s="73"/>
      <c r="S215" s="74"/>
      <c r="T215" s="72">
        <f t="shared" si="61"/>
        <v>2224.3399999999997</v>
      </c>
      <c r="U215" s="73"/>
      <c r="V215" s="73"/>
      <c r="W215" s="73"/>
      <c r="X215" s="74"/>
      <c r="Y215" s="72">
        <f t="shared" si="62"/>
        <v>3707.64</v>
      </c>
      <c r="Z215" s="73"/>
      <c r="AA215" s="73"/>
      <c r="AB215" s="73"/>
      <c r="AC215" s="74"/>
      <c r="AD215" s="88">
        <f t="shared" si="63"/>
        <v>41.403260962876104</v>
      </c>
      <c r="AE215" s="89"/>
      <c r="AF215" s="89"/>
      <c r="AG215" s="89"/>
      <c r="AH215" s="90"/>
      <c r="AI215" s="84">
        <v>30</v>
      </c>
      <c r="AJ215" s="85"/>
      <c r="AK215" s="85"/>
      <c r="AL215" s="86"/>
      <c r="AM215" s="84">
        <v>14</v>
      </c>
      <c r="AN215" s="85"/>
      <c r="AO215" s="85"/>
      <c r="AP215" s="86"/>
      <c r="AQ215" s="72">
        <f t="shared" si="64"/>
        <v>0.37497429188904885</v>
      </c>
      <c r="AR215" s="73"/>
      <c r="AS215" s="73"/>
      <c r="AT215" s="74"/>
      <c r="AU215" s="72">
        <f t="shared" si="65"/>
        <v>1</v>
      </c>
      <c r="AV215" s="73"/>
      <c r="AW215" s="73"/>
      <c r="AX215" s="74"/>
      <c r="AY215" s="72">
        <f t="shared" si="66"/>
        <v>0.9554427922043668</v>
      </c>
      <c r="AZ215" s="73"/>
      <c r="BA215" s="73"/>
      <c r="BB215" s="74"/>
      <c r="BC215" s="72">
        <f>Z173*AU215*AY215</f>
        <v>59.23745311667074</v>
      </c>
      <c r="BD215" s="73"/>
      <c r="BE215" s="73"/>
      <c r="BF215" s="73"/>
      <c r="BG215" s="74"/>
      <c r="BH215" s="87" t="str">
        <f t="shared" si="67"/>
        <v>O.K</v>
      </c>
      <c r="BI215" s="70"/>
      <c r="BJ215" s="70"/>
      <c r="BK215" s="71"/>
    </row>
    <row r="216" spans="3:63" ht="18.75" customHeight="1">
      <c r="C216" s="84">
        <v>1502</v>
      </c>
      <c r="D216" s="85"/>
      <c r="E216" s="86"/>
      <c r="F216" s="127">
        <v>161861132000</v>
      </c>
      <c r="G216" s="73"/>
      <c r="H216" s="73"/>
      <c r="I216" s="73"/>
      <c r="J216" s="74"/>
      <c r="K216" s="88">
        <v>1430</v>
      </c>
      <c r="L216" s="89"/>
      <c r="M216" s="89"/>
      <c r="N216" s="90"/>
      <c r="O216" s="72">
        <f t="shared" si="60"/>
        <v>1470.2199999999998</v>
      </c>
      <c r="P216" s="73"/>
      <c r="Q216" s="73"/>
      <c r="R216" s="73"/>
      <c r="S216" s="74"/>
      <c r="T216" s="72">
        <f t="shared" si="61"/>
        <v>-1862.01</v>
      </c>
      <c r="U216" s="73"/>
      <c r="V216" s="73"/>
      <c r="W216" s="73"/>
      <c r="X216" s="74"/>
      <c r="Y216" s="72">
        <f t="shared" si="62"/>
        <v>3332.2299999999996</v>
      </c>
      <c r="Z216" s="73"/>
      <c r="AA216" s="73"/>
      <c r="AB216" s="73"/>
      <c r="AC216" s="74"/>
      <c r="AD216" s="88">
        <f t="shared" si="63"/>
        <v>29.43936472654843</v>
      </c>
      <c r="AE216" s="89"/>
      <c r="AF216" s="89"/>
      <c r="AG216" s="89"/>
      <c r="AH216" s="90"/>
      <c r="AI216" s="84">
        <v>40</v>
      </c>
      <c r="AJ216" s="85"/>
      <c r="AK216" s="85"/>
      <c r="AL216" s="86"/>
      <c r="AM216" s="84">
        <v>14</v>
      </c>
      <c r="AN216" s="85"/>
      <c r="AO216" s="85"/>
      <c r="AP216" s="86"/>
      <c r="AQ216" s="72">
        <f t="shared" si="64"/>
        <v>-1.2664839275754651</v>
      </c>
      <c r="AR216" s="73"/>
      <c r="AS216" s="73"/>
      <c r="AT216" s="74"/>
      <c r="AU216" s="72">
        <f t="shared" si="65"/>
        <v>1.0278896307436336</v>
      </c>
      <c r="AV216" s="73"/>
      <c r="AW216" s="73"/>
      <c r="AX216" s="74"/>
      <c r="AY216" s="72">
        <f t="shared" si="66"/>
        <v>0.8891397050194614</v>
      </c>
      <c r="AZ216" s="73"/>
      <c r="BA216" s="73"/>
      <c r="BB216" s="74"/>
      <c r="BC216" s="72">
        <f>Z173*AU216*AY216</f>
        <v>56.66412395046136</v>
      </c>
      <c r="BD216" s="73"/>
      <c r="BE216" s="73"/>
      <c r="BF216" s="73"/>
      <c r="BG216" s="74"/>
      <c r="BH216" s="87" t="str">
        <f t="shared" si="67"/>
        <v>O.K</v>
      </c>
      <c r="BI216" s="70"/>
      <c r="BJ216" s="70"/>
      <c r="BK216" s="71"/>
    </row>
    <row r="217" spans="3:63" ht="18.75" customHeight="1">
      <c r="C217" s="84">
        <v>1602</v>
      </c>
      <c r="D217" s="85"/>
      <c r="E217" s="86"/>
      <c r="F217" s="127">
        <v>161861132000</v>
      </c>
      <c r="G217" s="73"/>
      <c r="H217" s="73"/>
      <c r="I217" s="73"/>
      <c r="J217" s="74"/>
      <c r="K217" s="88">
        <v>1430</v>
      </c>
      <c r="L217" s="89"/>
      <c r="M217" s="89"/>
      <c r="N217" s="90"/>
      <c r="O217" s="72">
        <f t="shared" si="60"/>
        <v>-5917.79</v>
      </c>
      <c r="P217" s="73"/>
      <c r="Q217" s="73"/>
      <c r="R217" s="73"/>
      <c r="S217" s="74"/>
      <c r="T217" s="72">
        <f t="shared" si="61"/>
        <v>-8613.18</v>
      </c>
      <c r="U217" s="73"/>
      <c r="V217" s="73"/>
      <c r="W217" s="73"/>
      <c r="X217" s="74"/>
      <c r="Y217" s="72">
        <f t="shared" si="62"/>
        <v>2695.3900000000003</v>
      </c>
      <c r="Z217" s="73"/>
      <c r="AA217" s="73"/>
      <c r="AB217" s="73"/>
      <c r="AC217" s="74"/>
      <c r="AD217" s="88">
        <f t="shared" si="63"/>
        <v>23.813052907599833</v>
      </c>
      <c r="AE217" s="89"/>
      <c r="AF217" s="89"/>
      <c r="AG217" s="89"/>
      <c r="AH217" s="90"/>
      <c r="AI217" s="84">
        <v>40</v>
      </c>
      <c r="AJ217" s="85"/>
      <c r="AK217" s="85"/>
      <c r="AL217" s="86"/>
      <c r="AM217" s="84">
        <v>14</v>
      </c>
      <c r="AN217" s="85"/>
      <c r="AO217" s="85"/>
      <c r="AP217" s="86"/>
      <c r="AQ217" s="72">
        <f t="shared" si="64"/>
        <v>1.455472397634928</v>
      </c>
      <c r="AR217" s="73"/>
      <c r="AS217" s="73"/>
      <c r="AT217" s="74"/>
      <c r="AU217" s="72">
        <f t="shared" si="65"/>
        <v>1.3</v>
      </c>
      <c r="AV217" s="73"/>
      <c r="AW217" s="73"/>
      <c r="AX217" s="74"/>
      <c r="AY217" s="72">
        <f t="shared" si="66"/>
        <v>0.8891397050194614</v>
      </c>
      <c r="AZ217" s="73"/>
      <c r="BA217" s="73"/>
      <c r="BB217" s="74"/>
      <c r="BC217" s="72">
        <f>Z173*AU217*AY217</f>
        <v>71.66466022456859</v>
      </c>
      <c r="BD217" s="73"/>
      <c r="BE217" s="73"/>
      <c r="BF217" s="73"/>
      <c r="BG217" s="74"/>
      <c r="BH217" s="87" t="str">
        <f t="shared" si="67"/>
        <v>O.K</v>
      </c>
      <c r="BI217" s="70"/>
      <c r="BJ217" s="70"/>
      <c r="BK217" s="71"/>
    </row>
    <row r="218" spans="3:63" ht="18.75" customHeight="1">
      <c r="C218" s="84">
        <v>1702</v>
      </c>
      <c r="D218" s="85"/>
      <c r="E218" s="86"/>
      <c r="F218" s="127">
        <v>228592821333.333</v>
      </c>
      <c r="G218" s="73"/>
      <c r="H218" s="73"/>
      <c r="I218" s="73"/>
      <c r="J218" s="74"/>
      <c r="K218" s="88">
        <v>1420</v>
      </c>
      <c r="L218" s="89"/>
      <c r="M218" s="89"/>
      <c r="N218" s="90"/>
      <c r="O218" s="72">
        <f t="shared" si="60"/>
        <v>-15806.91</v>
      </c>
      <c r="P218" s="73"/>
      <c r="Q218" s="73"/>
      <c r="R218" s="73"/>
      <c r="S218" s="74"/>
      <c r="T218" s="72">
        <f t="shared" si="61"/>
        <v>-18181.48</v>
      </c>
      <c r="U218" s="73"/>
      <c r="V218" s="73"/>
      <c r="W218" s="73"/>
      <c r="X218" s="74"/>
      <c r="Y218" s="72">
        <f t="shared" si="62"/>
        <v>2374.5699999999997</v>
      </c>
      <c r="Z218" s="73"/>
      <c r="AA218" s="73"/>
      <c r="AB218" s="73"/>
      <c r="AC218" s="74"/>
      <c r="AD218" s="88">
        <f t="shared" si="63"/>
        <v>14.750635563848814</v>
      </c>
      <c r="AE218" s="89"/>
      <c r="AF218" s="89"/>
      <c r="AG218" s="89"/>
      <c r="AH218" s="90"/>
      <c r="AI218" s="84">
        <v>60</v>
      </c>
      <c r="AJ218" s="85"/>
      <c r="AK218" s="85"/>
      <c r="AL218" s="86"/>
      <c r="AM218" s="84">
        <v>14</v>
      </c>
      <c r="AN218" s="85"/>
      <c r="AO218" s="85"/>
      <c r="AP218" s="86"/>
      <c r="AQ218" s="72">
        <f t="shared" si="64"/>
        <v>1.1502235414764808</v>
      </c>
      <c r="AR218" s="73"/>
      <c r="AS218" s="73"/>
      <c r="AT218" s="74"/>
      <c r="AU218" s="72">
        <f t="shared" si="65"/>
        <v>1.3</v>
      </c>
      <c r="AV218" s="73"/>
      <c r="AW218" s="73"/>
      <c r="AX218" s="74"/>
      <c r="AY218" s="72">
        <f t="shared" si="66"/>
        <v>0.8034284189446518</v>
      </c>
      <c r="AZ218" s="73"/>
      <c r="BA218" s="73"/>
      <c r="BB218" s="74"/>
      <c r="BC218" s="72">
        <f>Z173*AU218*AY218</f>
        <v>64.75633056693894</v>
      </c>
      <c r="BD218" s="73"/>
      <c r="BE218" s="73"/>
      <c r="BF218" s="73"/>
      <c r="BG218" s="74"/>
      <c r="BH218" s="87" t="str">
        <f t="shared" si="67"/>
        <v>O.K</v>
      </c>
      <c r="BI218" s="70"/>
      <c r="BJ218" s="70"/>
      <c r="BK218" s="71"/>
    </row>
    <row r="219" spans="3:63" ht="18.75" customHeight="1">
      <c r="C219" s="84">
        <v>1802</v>
      </c>
      <c r="D219" s="85"/>
      <c r="E219" s="86"/>
      <c r="F219" s="127">
        <v>161861132000</v>
      </c>
      <c r="G219" s="73"/>
      <c r="H219" s="73"/>
      <c r="I219" s="73"/>
      <c r="J219" s="74"/>
      <c r="K219" s="88">
        <v>1430</v>
      </c>
      <c r="L219" s="89"/>
      <c r="M219" s="89"/>
      <c r="N219" s="90"/>
      <c r="O219" s="72">
        <f t="shared" si="60"/>
        <v>-4245.44</v>
      </c>
      <c r="P219" s="73"/>
      <c r="Q219" s="73"/>
      <c r="R219" s="73"/>
      <c r="S219" s="74"/>
      <c r="T219" s="72">
        <f t="shared" si="61"/>
        <v>-6996.379999999999</v>
      </c>
      <c r="U219" s="73"/>
      <c r="V219" s="73"/>
      <c r="W219" s="73"/>
      <c r="X219" s="74"/>
      <c r="Y219" s="72">
        <f t="shared" si="62"/>
        <v>2750.9399999999996</v>
      </c>
      <c r="Z219" s="73"/>
      <c r="AA219" s="73"/>
      <c r="AB219" s="73"/>
      <c r="AC219" s="74"/>
      <c r="AD219" s="88">
        <f t="shared" si="63"/>
        <v>24.303822365458313</v>
      </c>
      <c r="AE219" s="89"/>
      <c r="AF219" s="89"/>
      <c r="AG219" s="89"/>
      <c r="AH219" s="90"/>
      <c r="AI219" s="84">
        <v>40</v>
      </c>
      <c r="AJ219" s="85"/>
      <c r="AK219" s="85"/>
      <c r="AL219" s="86"/>
      <c r="AM219" s="84">
        <v>14</v>
      </c>
      <c r="AN219" s="85"/>
      <c r="AO219" s="85"/>
      <c r="AP219" s="86"/>
      <c r="AQ219" s="72">
        <f t="shared" si="64"/>
        <v>1.647975239315595</v>
      </c>
      <c r="AR219" s="73"/>
      <c r="AS219" s="73"/>
      <c r="AT219" s="74"/>
      <c r="AU219" s="72">
        <f t="shared" si="65"/>
        <v>1.3</v>
      </c>
      <c r="AV219" s="73"/>
      <c r="AW219" s="73"/>
      <c r="AX219" s="74"/>
      <c r="AY219" s="72">
        <f t="shared" si="66"/>
        <v>0.8891397050194614</v>
      </c>
      <c r="AZ219" s="73"/>
      <c r="BA219" s="73"/>
      <c r="BB219" s="74"/>
      <c r="BC219" s="72">
        <f>Z173*AU219*AY219</f>
        <v>71.66466022456859</v>
      </c>
      <c r="BD219" s="73"/>
      <c r="BE219" s="73"/>
      <c r="BF219" s="73"/>
      <c r="BG219" s="74"/>
      <c r="BH219" s="87" t="str">
        <f t="shared" si="67"/>
        <v>O.K</v>
      </c>
      <c r="BI219" s="70"/>
      <c r="BJ219" s="70"/>
      <c r="BK219" s="71"/>
    </row>
    <row r="220" spans="3:63" ht="18.75" customHeight="1">
      <c r="C220" s="84">
        <v>1902</v>
      </c>
      <c r="D220" s="85"/>
      <c r="E220" s="86"/>
      <c r="F220" s="127">
        <v>161861132000</v>
      </c>
      <c r="G220" s="73"/>
      <c r="H220" s="73"/>
      <c r="I220" s="73"/>
      <c r="J220" s="74"/>
      <c r="K220" s="88">
        <v>1430</v>
      </c>
      <c r="L220" s="89"/>
      <c r="M220" s="89"/>
      <c r="N220" s="90"/>
      <c r="O220" s="72">
        <f t="shared" si="60"/>
        <v>4901.55</v>
      </c>
      <c r="P220" s="73"/>
      <c r="Q220" s="73"/>
      <c r="R220" s="73"/>
      <c r="S220" s="74"/>
      <c r="T220" s="72">
        <f t="shared" si="61"/>
        <v>1310.14</v>
      </c>
      <c r="U220" s="73"/>
      <c r="V220" s="73"/>
      <c r="W220" s="73"/>
      <c r="X220" s="74"/>
      <c r="Y220" s="72">
        <f t="shared" si="62"/>
        <v>3591.41</v>
      </c>
      <c r="Z220" s="73"/>
      <c r="AA220" s="73"/>
      <c r="AB220" s="73"/>
      <c r="AC220" s="74"/>
      <c r="AD220" s="88">
        <f t="shared" si="63"/>
        <v>31.729151010756553</v>
      </c>
      <c r="AE220" s="89"/>
      <c r="AF220" s="89"/>
      <c r="AG220" s="89"/>
      <c r="AH220" s="90"/>
      <c r="AI220" s="84">
        <v>40</v>
      </c>
      <c r="AJ220" s="85"/>
      <c r="AK220" s="85"/>
      <c r="AL220" s="86"/>
      <c r="AM220" s="84">
        <v>14</v>
      </c>
      <c r="AN220" s="85"/>
      <c r="AO220" s="85"/>
      <c r="AP220" s="86"/>
      <c r="AQ220" s="72">
        <f t="shared" si="64"/>
        <v>0.2672909589823627</v>
      </c>
      <c r="AR220" s="73"/>
      <c r="AS220" s="73"/>
      <c r="AT220" s="74"/>
      <c r="AU220" s="72">
        <f t="shared" si="65"/>
        <v>1</v>
      </c>
      <c r="AV220" s="73"/>
      <c r="AW220" s="73"/>
      <c r="AX220" s="74"/>
      <c r="AY220" s="72">
        <f t="shared" si="66"/>
        <v>0.8891397050194614</v>
      </c>
      <c r="AZ220" s="73"/>
      <c r="BA220" s="73"/>
      <c r="BB220" s="74"/>
      <c r="BC220" s="72">
        <f>Z173*AU220*AY220</f>
        <v>55.12666171120661</v>
      </c>
      <c r="BD220" s="73"/>
      <c r="BE220" s="73"/>
      <c r="BF220" s="73"/>
      <c r="BG220" s="74"/>
      <c r="BH220" s="87" t="str">
        <f t="shared" si="67"/>
        <v>O.K</v>
      </c>
      <c r="BI220" s="70"/>
      <c r="BJ220" s="70"/>
      <c r="BK220" s="71"/>
    </row>
    <row r="221" spans="3:63" ht="18.75" customHeight="1">
      <c r="C221" s="84">
        <v>2002</v>
      </c>
      <c r="D221" s="85"/>
      <c r="E221" s="86"/>
      <c r="F221" s="127">
        <v>195223979166.666</v>
      </c>
      <c r="G221" s="73"/>
      <c r="H221" s="73"/>
      <c r="I221" s="73"/>
      <c r="J221" s="74"/>
      <c r="K221" s="88">
        <v>1425</v>
      </c>
      <c r="L221" s="89"/>
      <c r="M221" s="89"/>
      <c r="N221" s="90"/>
      <c r="O221" s="72">
        <f t="shared" si="60"/>
        <v>11267.47</v>
      </c>
      <c r="P221" s="73"/>
      <c r="Q221" s="73"/>
      <c r="R221" s="73"/>
      <c r="S221" s="74"/>
      <c r="T221" s="72">
        <f t="shared" si="61"/>
        <v>7042.849999999999</v>
      </c>
      <c r="U221" s="73"/>
      <c r="V221" s="73"/>
      <c r="W221" s="73"/>
      <c r="X221" s="74"/>
      <c r="Y221" s="72">
        <f t="shared" si="62"/>
        <v>4224.62</v>
      </c>
      <c r="Z221" s="73"/>
      <c r="AA221" s="73"/>
      <c r="AB221" s="73"/>
      <c r="AC221" s="74"/>
      <c r="AD221" s="88">
        <f t="shared" si="63"/>
        <v>30.836803581698096</v>
      </c>
      <c r="AE221" s="89"/>
      <c r="AF221" s="89"/>
      <c r="AG221" s="89"/>
      <c r="AH221" s="90"/>
      <c r="AI221" s="84">
        <v>50</v>
      </c>
      <c r="AJ221" s="85"/>
      <c r="AK221" s="85"/>
      <c r="AL221" s="86"/>
      <c r="AM221" s="84">
        <v>14</v>
      </c>
      <c r="AN221" s="85"/>
      <c r="AO221" s="85"/>
      <c r="AP221" s="86"/>
      <c r="AQ221" s="72">
        <f t="shared" si="64"/>
        <v>0.6250604616653073</v>
      </c>
      <c r="AR221" s="73"/>
      <c r="AS221" s="73"/>
      <c r="AT221" s="74"/>
      <c r="AU221" s="72">
        <f t="shared" si="65"/>
        <v>1</v>
      </c>
      <c r="AV221" s="73"/>
      <c r="AW221" s="73"/>
      <c r="AX221" s="74"/>
      <c r="AY221" s="72">
        <f t="shared" si="66"/>
        <v>0.8408964152537145</v>
      </c>
      <c r="AZ221" s="73"/>
      <c r="BA221" s="73"/>
      <c r="BB221" s="74"/>
      <c r="BC221" s="72">
        <f>Z173*AU221*AY221</f>
        <v>52.1355777457303</v>
      </c>
      <c r="BD221" s="73"/>
      <c r="BE221" s="73"/>
      <c r="BF221" s="73"/>
      <c r="BG221" s="74"/>
      <c r="BH221" s="87" t="str">
        <f t="shared" si="67"/>
        <v>O.K</v>
      </c>
      <c r="BI221" s="70"/>
      <c r="BJ221" s="70"/>
      <c r="BK221" s="71"/>
    </row>
    <row r="222" spans="3:63" ht="18.75" customHeight="1">
      <c r="C222" s="84">
        <v>2102</v>
      </c>
      <c r="D222" s="85"/>
      <c r="E222" s="86"/>
      <c r="F222" s="127">
        <v>228592821333.333</v>
      </c>
      <c r="G222" s="73"/>
      <c r="H222" s="73"/>
      <c r="I222" s="73"/>
      <c r="J222" s="74"/>
      <c r="K222" s="88">
        <v>1420</v>
      </c>
      <c r="L222" s="89"/>
      <c r="M222" s="89"/>
      <c r="N222" s="90"/>
      <c r="O222" s="72">
        <f t="shared" si="60"/>
        <v>14845.09</v>
      </c>
      <c r="P222" s="73"/>
      <c r="Q222" s="73"/>
      <c r="R222" s="73"/>
      <c r="S222" s="74"/>
      <c r="T222" s="72">
        <f t="shared" si="61"/>
        <v>10331.98</v>
      </c>
      <c r="U222" s="73"/>
      <c r="V222" s="73"/>
      <c r="W222" s="73"/>
      <c r="X222" s="74"/>
      <c r="Y222" s="72">
        <f t="shared" si="62"/>
        <v>4513.110000000001</v>
      </c>
      <c r="Z222" s="73"/>
      <c r="AA222" s="73"/>
      <c r="AB222" s="73"/>
      <c r="AC222" s="74"/>
      <c r="AD222" s="88">
        <f t="shared" si="63"/>
        <v>28.035071979163273</v>
      </c>
      <c r="AE222" s="89"/>
      <c r="AF222" s="89"/>
      <c r="AG222" s="89"/>
      <c r="AH222" s="90"/>
      <c r="AI222" s="84">
        <v>60</v>
      </c>
      <c r="AJ222" s="85"/>
      <c r="AK222" s="85"/>
      <c r="AL222" s="86"/>
      <c r="AM222" s="84">
        <v>14</v>
      </c>
      <c r="AN222" s="85"/>
      <c r="AO222" s="85"/>
      <c r="AP222" s="86"/>
      <c r="AQ222" s="72">
        <f t="shared" si="64"/>
        <v>0.6959863496954212</v>
      </c>
      <c r="AR222" s="73"/>
      <c r="AS222" s="73"/>
      <c r="AT222" s="74"/>
      <c r="AU222" s="72">
        <f t="shared" si="65"/>
        <v>1</v>
      </c>
      <c r="AV222" s="73"/>
      <c r="AW222" s="73"/>
      <c r="AX222" s="74"/>
      <c r="AY222" s="72">
        <f t="shared" si="66"/>
        <v>0.8034284189446518</v>
      </c>
      <c r="AZ222" s="73"/>
      <c r="BA222" s="73"/>
      <c r="BB222" s="74"/>
      <c r="BC222" s="72">
        <f>Z173*AU222*AY222</f>
        <v>49.81256197456841</v>
      </c>
      <c r="BD222" s="73"/>
      <c r="BE222" s="73"/>
      <c r="BF222" s="73"/>
      <c r="BG222" s="74"/>
      <c r="BH222" s="87" t="str">
        <f t="shared" si="67"/>
        <v>O.K</v>
      </c>
      <c r="BI222" s="70"/>
      <c r="BJ222" s="70"/>
      <c r="BK222" s="71"/>
    </row>
    <row r="223" spans="3:63" ht="18.75" customHeight="1">
      <c r="C223" s="84">
        <v>2202</v>
      </c>
      <c r="D223" s="85"/>
      <c r="E223" s="86"/>
      <c r="F223" s="127">
        <v>228592821333.333</v>
      </c>
      <c r="G223" s="73"/>
      <c r="H223" s="73"/>
      <c r="I223" s="73"/>
      <c r="J223" s="74"/>
      <c r="K223" s="88">
        <v>1420</v>
      </c>
      <c r="L223" s="89"/>
      <c r="M223" s="89"/>
      <c r="N223" s="90"/>
      <c r="O223" s="72">
        <f t="shared" si="60"/>
        <v>15623.09</v>
      </c>
      <c r="P223" s="73"/>
      <c r="Q223" s="73"/>
      <c r="R223" s="73"/>
      <c r="S223" s="74"/>
      <c r="T223" s="72">
        <f t="shared" si="61"/>
        <v>11266.619999999999</v>
      </c>
      <c r="U223" s="73"/>
      <c r="V223" s="73"/>
      <c r="W223" s="73"/>
      <c r="X223" s="74"/>
      <c r="Y223" s="72">
        <f t="shared" si="62"/>
        <v>4356.470000000001</v>
      </c>
      <c r="Z223" s="73"/>
      <c r="AA223" s="73"/>
      <c r="AB223" s="73"/>
      <c r="AC223" s="74"/>
      <c r="AD223" s="88">
        <f t="shared" si="63"/>
        <v>27.062037048745864</v>
      </c>
      <c r="AE223" s="89"/>
      <c r="AF223" s="89"/>
      <c r="AG223" s="89"/>
      <c r="AH223" s="90"/>
      <c r="AI223" s="84">
        <v>60</v>
      </c>
      <c r="AJ223" s="85"/>
      <c r="AK223" s="85"/>
      <c r="AL223" s="86"/>
      <c r="AM223" s="84">
        <v>14</v>
      </c>
      <c r="AN223" s="85"/>
      <c r="AO223" s="85"/>
      <c r="AP223" s="86"/>
      <c r="AQ223" s="72">
        <f t="shared" si="64"/>
        <v>0.7211518336001392</v>
      </c>
      <c r="AR223" s="73"/>
      <c r="AS223" s="73"/>
      <c r="AT223" s="74"/>
      <c r="AU223" s="72">
        <f t="shared" si="65"/>
        <v>1</v>
      </c>
      <c r="AV223" s="73"/>
      <c r="AW223" s="73"/>
      <c r="AX223" s="74"/>
      <c r="AY223" s="72">
        <f t="shared" si="66"/>
        <v>0.8034284189446518</v>
      </c>
      <c r="AZ223" s="73"/>
      <c r="BA223" s="73"/>
      <c r="BB223" s="74"/>
      <c r="BC223" s="72">
        <f>Z173*AU223*AY223</f>
        <v>49.81256197456841</v>
      </c>
      <c r="BD223" s="73"/>
      <c r="BE223" s="73"/>
      <c r="BF223" s="73"/>
      <c r="BG223" s="74"/>
      <c r="BH223" s="87" t="str">
        <f t="shared" si="67"/>
        <v>O.K</v>
      </c>
      <c r="BI223" s="70"/>
      <c r="BJ223" s="70"/>
      <c r="BK223" s="71"/>
    </row>
    <row r="224" spans="3:63" ht="18.75" customHeight="1">
      <c r="C224" s="84">
        <v>2302</v>
      </c>
      <c r="D224" s="85"/>
      <c r="E224" s="86"/>
      <c r="F224" s="127">
        <v>195223979166.666</v>
      </c>
      <c r="G224" s="73"/>
      <c r="H224" s="73"/>
      <c r="I224" s="73"/>
      <c r="J224" s="74"/>
      <c r="K224" s="88">
        <v>1425</v>
      </c>
      <c r="L224" s="89"/>
      <c r="M224" s="89"/>
      <c r="N224" s="90"/>
      <c r="O224" s="72">
        <f t="shared" si="60"/>
        <v>13529.2</v>
      </c>
      <c r="P224" s="73"/>
      <c r="Q224" s="73"/>
      <c r="R224" s="73"/>
      <c r="S224" s="74"/>
      <c r="T224" s="72">
        <f t="shared" si="61"/>
        <v>9878.49</v>
      </c>
      <c r="U224" s="73"/>
      <c r="V224" s="73"/>
      <c r="W224" s="73"/>
      <c r="X224" s="74"/>
      <c r="Y224" s="72">
        <f t="shared" si="62"/>
        <v>3650.710000000001</v>
      </c>
      <c r="Z224" s="73"/>
      <c r="AA224" s="73"/>
      <c r="AB224" s="73"/>
      <c r="AC224" s="74"/>
      <c r="AD224" s="88">
        <f t="shared" si="63"/>
        <v>26.64765758902365</v>
      </c>
      <c r="AE224" s="89"/>
      <c r="AF224" s="89"/>
      <c r="AG224" s="89"/>
      <c r="AH224" s="90"/>
      <c r="AI224" s="84">
        <v>50</v>
      </c>
      <c r="AJ224" s="85"/>
      <c r="AK224" s="85"/>
      <c r="AL224" s="86"/>
      <c r="AM224" s="84">
        <v>14</v>
      </c>
      <c r="AN224" s="85"/>
      <c r="AO224" s="85"/>
      <c r="AP224" s="86"/>
      <c r="AQ224" s="72">
        <f t="shared" si="64"/>
        <v>0.7301606894716612</v>
      </c>
      <c r="AR224" s="73"/>
      <c r="AS224" s="73"/>
      <c r="AT224" s="74"/>
      <c r="AU224" s="72">
        <f t="shared" si="65"/>
        <v>1</v>
      </c>
      <c r="AV224" s="73"/>
      <c r="AW224" s="73"/>
      <c r="AX224" s="74"/>
      <c r="AY224" s="72">
        <f t="shared" si="66"/>
        <v>0.8408964152537145</v>
      </c>
      <c r="AZ224" s="73"/>
      <c r="BA224" s="73"/>
      <c r="BB224" s="74"/>
      <c r="BC224" s="72">
        <f>Z173*AU224*AY224</f>
        <v>52.1355777457303</v>
      </c>
      <c r="BD224" s="73"/>
      <c r="BE224" s="73"/>
      <c r="BF224" s="73"/>
      <c r="BG224" s="74"/>
      <c r="BH224" s="87" t="str">
        <f t="shared" si="67"/>
        <v>O.K</v>
      </c>
      <c r="BI224" s="70"/>
      <c r="BJ224" s="70"/>
      <c r="BK224" s="71"/>
    </row>
    <row r="225" spans="3:63" ht="18.75" customHeight="1">
      <c r="C225" s="84">
        <v>2402</v>
      </c>
      <c r="D225" s="85"/>
      <c r="E225" s="86"/>
      <c r="F225" s="127">
        <v>128503486833.333</v>
      </c>
      <c r="G225" s="73"/>
      <c r="H225" s="73"/>
      <c r="I225" s="73"/>
      <c r="J225" s="74"/>
      <c r="K225" s="88">
        <v>1435</v>
      </c>
      <c r="L225" s="89"/>
      <c r="M225" s="89"/>
      <c r="N225" s="90"/>
      <c r="O225" s="72">
        <f t="shared" si="60"/>
        <v>8396.119999999999</v>
      </c>
      <c r="P225" s="73"/>
      <c r="Q225" s="73"/>
      <c r="R225" s="73"/>
      <c r="S225" s="74"/>
      <c r="T225" s="72">
        <f t="shared" si="61"/>
        <v>6129.87</v>
      </c>
      <c r="U225" s="73"/>
      <c r="V225" s="73"/>
      <c r="W225" s="73"/>
      <c r="X225" s="74"/>
      <c r="Y225" s="72">
        <f t="shared" si="62"/>
        <v>2266.249999999999</v>
      </c>
      <c r="Z225" s="73"/>
      <c r="AA225" s="73"/>
      <c r="AB225" s="73"/>
      <c r="AC225" s="74"/>
      <c r="AD225" s="88">
        <f t="shared" si="63"/>
        <v>25.30724130636144</v>
      </c>
      <c r="AE225" s="89"/>
      <c r="AF225" s="89"/>
      <c r="AG225" s="89"/>
      <c r="AH225" s="90"/>
      <c r="AI225" s="84">
        <v>30</v>
      </c>
      <c r="AJ225" s="85"/>
      <c r="AK225" s="85"/>
      <c r="AL225" s="86"/>
      <c r="AM225" s="84">
        <v>14</v>
      </c>
      <c r="AN225" s="85"/>
      <c r="AO225" s="85"/>
      <c r="AP225" s="86"/>
      <c r="AQ225" s="72">
        <f t="shared" si="64"/>
        <v>0.7300836576895042</v>
      </c>
      <c r="AR225" s="73"/>
      <c r="AS225" s="73"/>
      <c r="AT225" s="74"/>
      <c r="AU225" s="72">
        <f t="shared" si="65"/>
        <v>1</v>
      </c>
      <c r="AV225" s="73"/>
      <c r="AW225" s="73"/>
      <c r="AX225" s="74"/>
      <c r="AY225" s="72">
        <f t="shared" si="66"/>
        <v>0.9554427922043668</v>
      </c>
      <c r="AZ225" s="73"/>
      <c r="BA225" s="73"/>
      <c r="BB225" s="74"/>
      <c r="BC225" s="72">
        <f>Z173*AU225*AY225</f>
        <v>59.23745311667074</v>
      </c>
      <c r="BD225" s="73"/>
      <c r="BE225" s="73"/>
      <c r="BF225" s="73"/>
      <c r="BG225" s="74"/>
      <c r="BH225" s="87" t="str">
        <f t="shared" si="67"/>
        <v>O.K</v>
      </c>
      <c r="BI225" s="70"/>
      <c r="BJ225" s="70"/>
      <c r="BK225" s="71"/>
    </row>
    <row r="227" ht="18.75" customHeight="1">
      <c r="D227" s="24" t="s">
        <v>134</v>
      </c>
    </row>
    <row r="228" ht="18.75" customHeight="1">
      <c r="E228" s="24" t="s">
        <v>135</v>
      </c>
    </row>
    <row r="229" ht="18.75" customHeight="1">
      <c r="E229" s="24" t="s">
        <v>120</v>
      </c>
    </row>
    <row r="230" spans="5:28" ht="18.75" customHeight="1">
      <c r="E230" s="24" t="s">
        <v>121</v>
      </c>
      <c r="V230" s="24" t="s">
        <v>122</v>
      </c>
      <c r="Z230" s="100">
        <v>32</v>
      </c>
      <c r="AA230" s="100"/>
      <c r="AB230" s="24" t="s">
        <v>123</v>
      </c>
    </row>
    <row r="231" ht="18.75" customHeight="1">
      <c r="BB231" s="24" t="s">
        <v>124</v>
      </c>
    </row>
    <row r="232" spans="3:63" ht="18.75" customHeight="1">
      <c r="C232" s="114" t="s">
        <v>95</v>
      </c>
      <c r="D232" s="115"/>
      <c r="E232" s="116"/>
      <c r="F232" s="114" t="s">
        <v>183</v>
      </c>
      <c r="G232" s="115"/>
      <c r="H232" s="115"/>
      <c r="I232" s="115"/>
      <c r="J232" s="116"/>
      <c r="K232" s="114" t="s">
        <v>184</v>
      </c>
      <c r="L232" s="115"/>
      <c r="M232" s="115"/>
      <c r="N232" s="116"/>
      <c r="O232" s="114" t="s">
        <v>113</v>
      </c>
      <c r="P232" s="115"/>
      <c r="Q232" s="115"/>
      <c r="R232" s="115"/>
      <c r="S232" s="116"/>
      <c r="T232" s="114" t="s">
        <v>114</v>
      </c>
      <c r="U232" s="115"/>
      <c r="V232" s="115"/>
      <c r="W232" s="115"/>
      <c r="X232" s="116"/>
      <c r="Y232" s="114" t="s">
        <v>115</v>
      </c>
      <c r="Z232" s="115"/>
      <c r="AA232" s="115"/>
      <c r="AB232" s="115"/>
      <c r="AC232" s="116"/>
      <c r="AD232" s="114" t="s">
        <v>125</v>
      </c>
      <c r="AE232" s="115"/>
      <c r="AF232" s="115"/>
      <c r="AG232" s="115"/>
      <c r="AH232" s="116"/>
      <c r="AI232" s="114" t="s">
        <v>126</v>
      </c>
      <c r="AJ232" s="115"/>
      <c r="AK232" s="115"/>
      <c r="AL232" s="116"/>
      <c r="AM232" s="114" t="s">
        <v>127</v>
      </c>
      <c r="AN232" s="115"/>
      <c r="AO232" s="115"/>
      <c r="AP232" s="116"/>
      <c r="AQ232" s="114" t="s">
        <v>128</v>
      </c>
      <c r="AR232" s="117"/>
      <c r="AS232" s="117"/>
      <c r="AT232" s="118"/>
      <c r="AU232" s="114" t="s">
        <v>182</v>
      </c>
      <c r="AV232" s="117"/>
      <c r="AW232" s="117"/>
      <c r="AX232" s="118"/>
      <c r="AY232" s="114" t="s">
        <v>129</v>
      </c>
      <c r="AZ232" s="117"/>
      <c r="BA232" s="117"/>
      <c r="BB232" s="118"/>
      <c r="BC232" s="114" t="s">
        <v>130</v>
      </c>
      <c r="BD232" s="117"/>
      <c r="BE232" s="117"/>
      <c r="BF232" s="117"/>
      <c r="BG232" s="118"/>
      <c r="BH232" s="114" t="s">
        <v>131</v>
      </c>
      <c r="BI232" s="117"/>
      <c r="BJ232" s="117"/>
      <c r="BK232" s="118"/>
    </row>
    <row r="233" spans="3:63" ht="18.75" customHeight="1">
      <c r="C233" s="122" t="s">
        <v>101</v>
      </c>
      <c r="D233" s="125"/>
      <c r="E233" s="126"/>
      <c r="F233" s="122" t="s">
        <v>185</v>
      </c>
      <c r="G233" s="125"/>
      <c r="H233" s="125"/>
      <c r="I233" s="125"/>
      <c r="J233" s="126"/>
      <c r="K233" s="122" t="s">
        <v>132</v>
      </c>
      <c r="L233" s="125"/>
      <c r="M233" s="125"/>
      <c r="N233" s="126"/>
      <c r="O233" s="122" t="s">
        <v>186</v>
      </c>
      <c r="P233" s="125"/>
      <c r="Q233" s="125"/>
      <c r="R233" s="125"/>
      <c r="S233" s="126"/>
      <c r="T233" s="122" t="s">
        <v>186</v>
      </c>
      <c r="U233" s="125"/>
      <c r="V233" s="125"/>
      <c r="W233" s="125"/>
      <c r="X233" s="126"/>
      <c r="Y233" s="122" t="s">
        <v>186</v>
      </c>
      <c r="Z233" s="125"/>
      <c r="AA233" s="125"/>
      <c r="AB233" s="125"/>
      <c r="AC233" s="126"/>
      <c r="AD233" s="122" t="s">
        <v>187</v>
      </c>
      <c r="AE233" s="125"/>
      <c r="AF233" s="125"/>
      <c r="AG233" s="125"/>
      <c r="AH233" s="126"/>
      <c r="AI233" s="122" t="s">
        <v>132</v>
      </c>
      <c r="AJ233" s="125"/>
      <c r="AK233" s="125"/>
      <c r="AL233" s="126"/>
      <c r="AM233" s="122" t="s">
        <v>132</v>
      </c>
      <c r="AN233" s="125"/>
      <c r="AO233" s="125"/>
      <c r="AP233" s="126"/>
      <c r="AQ233" s="122"/>
      <c r="AR233" s="123"/>
      <c r="AS233" s="123"/>
      <c r="AT233" s="124"/>
      <c r="AU233" s="122"/>
      <c r="AV233" s="123"/>
      <c r="AW233" s="123"/>
      <c r="AX233" s="124"/>
      <c r="AY233" s="122"/>
      <c r="AZ233" s="123"/>
      <c r="BA233" s="123"/>
      <c r="BB233" s="124"/>
      <c r="BC233" s="122"/>
      <c r="BD233" s="123"/>
      <c r="BE233" s="123"/>
      <c r="BF233" s="123"/>
      <c r="BG233" s="124"/>
      <c r="BH233" s="122"/>
      <c r="BI233" s="123"/>
      <c r="BJ233" s="123"/>
      <c r="BK233" s="124"/>
    </row>
    <row r="234" spans="3:63" ht="18.75" customHeight="1">
      <c r="C234" s="84">
        <v>101</v>
      </c>
      <c r="D234" s="85"/>
      <c r="E234" s="86"/>
      <c r="F234" s="127">
        <v>128503486833.333</v>
      </c>
      <c r="G234" s="73"/>
      <c r="H234" s="73"/>
      <c r="I234" s="73"/>
      <c r="J234" s="74"/>
      <c r="K234" s="88">
        <v>855</v>
      </c>
      <c r="L234" s="89"/>
      <c r="M234" s="89"/>
      <c r="N234" s="90"/>
      <c r="O234" s="72">
        <f aca="true" t="shared" si="68" ref="O234:O240">MAX(AX6,AX60)</f>
        <v>-0.35000000000000003</v>
      </c>
      <c r="P234" s="73"/>
      <c r="Q234" s="73"/>
      <c r="R234" s="73"/>
      <c r="S234" s="74"/>
      <c r="T234" s="72">
        <f aca="true" t="shared" si="69" ref="T234:T240">MIN(BB6,BB60)</f>
        <v>-1.21</v>
      </c>
      <c r="U234" s="73"/>
      <c r="V234" s="73"/>
      <c r="W234" s="73"/>
      <c r="X234" s="74"/>
      <c r="Y234" s="72">
        <f aca="true" t="shared" si="70" ref="Y234:Y270">O234-T234</f>
        <v>0.8599999999999999</v>
      </c>
      <c r="Z234" s="73"/>
      <c r="AA234" s="73"/>
      <c r="AB234" s="73"/>
      <c r="AC234" s="74"/>
      <c r="AD234" s="88">
        <f aca="true" t="shared" si="71" ref="AD234:AD270">ABS(Y234/F234*10^6*K234)</f>
        <v>0.005722023721844003</v>
      </c>
      <c r="AE234" s="89"/>
      <c r="AF234" s="89"/>
      <c r="AG234" s="89"/>
      <c r="AH234" s="90"/>
      <c r="AI234" s="84">
        <v>14</v>
      </c>
      <c r="AJ234" s="85"/>
      <c r="AK234" s="85"/>
      <c r="AL234" s="86"/>
      <c r="AM234" s="84">
        <v>0</v>
      </c>
      <c r="AN234" s="85"/>
      <c r="AO234" s="85"/>
      <c r="AP234" s="86"/>
      <c r="AQ234" s="72">
        <f aca="true" t="shared" si="72" ref="AQ234:AQ270">IF(O234=0,1,T234/O234)</f>
        <v>3.457142857142857</v>
      </c>
      <c r="AR234" s="73"/>
      <c r="AS234" s="73"/>
      <c r="AT234" s="74"/>
      <c r="AU234" s="72">
        <f aca="true" t="shared" si="73" ref="AU234:AU270">IF(AQ234&lt;=-1,1.3*(1-AQ234)/(1.6-AQ234),IF(AQ234&lt;1,1,1.3))</f>
        <v>1.3</v>
      </c>
      <c r="AV234" s="73"/>
      <c r="AW234" s="73"/>
      <c r="AX234" s="74"/>
      <c r="AY234" s="72">
        <f aca="true" t="shared" si="74" ref="AY234:AY270">IF(AI234&lt;25,1,IF(AM234&lt;=12,1,(25/AI234)^(1/4)))</f>
        <v>1</v>
      </c>
      <c r="AZ234" s="73"/>
      <c r="BA234" s="73"/>
      <c r="BB234" s="74"/>
      <c r="BC234" s="72">
        <f>Z230*AU234*AY234</f>
        <v>41.6</v>
      </c>
      <c r="BD234" s="73"/>
      <c r="BE234" s="73"/>
      <c r="BF234" s="73"/>
      <c r="BG234" s="74"/>
      <c r="BH234" s="87" t="str">
        <f aca="true" t="shared" si="75" ref="BH234:BH270">IF(AD234&lt;=BC234,"O.K","N.G")</f>
        <v>O.K</v>
      </c>
      <c r="BI234" s="70"/>
      <c r="BJ234" s="70"/>
      <c r="BK234" s="71"/>
    </row>
    <row r="235" spans="3:63" ht="18.75" customHeight="1">
      <c r="C235" s="84">
        <v>201</v>
      </c>
      <c r="D235" s="85"/>
      <c r="E235" s="86"/>
      <c r="F235" s="127">
        <v>128503486833.333</v>
      </c>
      <c r="G235" s="73"/>
      <c r="H235" s="73"/>
      <c r="I235" s="73"/>
      <c r="J235" s="74"/>
      <c r="K235" s="88">
        <v>855</v>
      </c>
      <c r="L235" s="89"/>
      <c r="M235" s="89"/>
      <c r="N235" s="90"/>
      <c r="O235" s="72">
        <f t="shared" si="68"/>
        <v>-0.35000000000000003</v>
      </c>
      <c r="P235" s="73"/>
      <c r="Q235" s="73"/>
      <c r="R235" s="73"/>
      <c r="S235" s="74"/>
      <c r="T235" s="72">
        <f t="shared" si="69"/>
        <v>-1.21</v>
      </c>
      <c r="U235" s="73"/>
      <c r="V235" s="73"/>
      <c r="W235" s="73"/>
      <c r="X235" s="74"/>
      <c r="Y235" s="72">
        <f t="shared" si="70"/>
        <v>0.8599999999999999</v>
      </c>
      <c r="Z235" s="73"/>
      <c r="AA235" s="73"/>
      <c r="AB235" s="73"/>
      <c r="AC235" s="74"/>
      <c r="AD235" s="88">
        <f t="shared" si="71"/>
        <v>0.005722023721844003</v>
      </c>
      <c r="AE235" s="89"/>
      <c r="AF235" s="89"/>
      <c r="AG235" s="89"/>
      <c r="AH235" s="90"/>
      <c r="AI235" s="84">
        <v>14</v>
      </c>
      <c r="AJ235" s="85"/>
      <c r="AK235" s="85"/>
      <c r="AL235" s="86"/>
      <c r="AM235" s="84">
        <v>0</v>
      </c>
      <c r="AN235" s="85"/>
      <c r="AO235" s="85"/>
      <c r="AP235" s="86"/>
      <c r="AQ235" s="72">
        <f t="shared" si="72"/>
        <v>3.457142857142857</v>
      </c>
      <c r="AR235" s="73"/>
      <c r="AS235" s="73"/>
      <c r="AT235" s="74"/>
      <c r="AU235" s="72">
        <f t="shared" si="73"/>
        <v>1.3</v>
      </c>
      <c r="AV235" s="73"/>
      <c r="AW235" s="73"/>
      <c r="AX235" s="74"/>
      <c r="AY235" s="72">
        <f t="shared" si="74"/>
        <v>1</v>
      </c>
      <c r="AZ235" s="73"/>
      <c r="BA235" s="73"/>
      <c r="BB235" s="74"/>
      <c r="BC235" s="72">
        <f>Z230*AU235*AY235</f>
        <v>41.6</v>
      </c>
      <c r="BD235" s="73"/>
      <c r="BE235" s="73"/>
      <c r="BF235" s="73"/>
      <c r="BG235" s="74"/>
      <c r="BH235" s="87" t="str">
        <f t="shared" si="75"/>
        <v>O.K</v>
      </c>
      <c r="BI235" s="70"/>
      <c r="BJ235" s="70"/>
      <c r="BK235" s="71"/>
    </row>
    <row r="236" spans="3:63" ht="18.75" customHeight="1">
      <c r="C236" s="84">
        <v>301</v>
      </c>
      <c r="D236" s="85"/>
      <c r="E236" s="86"/>
      <c r="F236" s="127">
        <v>195223979166.666</v>
      </c>
      <c r="G236" s="73"/>
      <c r="H236" s="73"/>
      <c r="I236" s="73"/>
      <c r="J236" s="74"/>
      <c r="K236" s="88">
        <v>845</v>
      </c>
      <c r="L236" s="89"/>
      <c r="M236" s="89"/>
      <c r="N236" s="90"/>
      <c r="O236" s="72">
        <f t="shared" si="68"/>
        <v>10200.5</v>
      </c>
      <c r="P236" s="73"/>
      <c r="Q236" s="73"/>
      <c r="R236" s="73"/>
      <c r="S236" s="74"/>
      <c r="T236" s="72">
        <f t="shared" si="69"/>
        <v>7681.37</v>
      </c>
      <c r="U236" s="73"/>
      <c r="V236" s="73"/>
      <c r="W236" s="73"/>
      <c r="X236" s="74"/>
      <c r="Y236" s="72">
        <f t="shared" si="70"/>
        <v>2519.13</v>
      </c>
      <c r="Z236" s="73"/>
      <c r="AA236" s="73"/>
      <c r="AB236" s="73"/>
      <c r="AC236" s="74"/>
      <c r="AD236" s="88">
        <f t="shared" si="71"/>
        <v>10.903705882271373</v>
      </c>
      <c r="AE236" s="89"/>
      <c r="AF236" s="89"/>
      <c r="AG236" s="89"/>
      <c r="AH236" s="90"/>
      <c r="AI236" s="84">
        <v>14</v>
      </c>
      <c r="AJ236" s="85"/>
      <c r="AK236" s="85"/>
      <c r="AL236" s="86"/>
      <c r="AM236" s="84">
        <v>0</v>
      </c>
      <c r="AN236" s="85"/>
      <c r="AO236" s="85"/>
      <c r="AP236" s="86"/>
      <c r="AQ236" s="72">
        <f t="shared" si="72"/>
        <v>0.7530385765403657</v>
      </c>
      <c r="AR236" s="73"/>
      <c r="AS236" s="73"/>
      <c r="AT236" s="74"/>
      <c r="AU236" s="72">
        <f t="shared" si="73"/>
        <v>1</v>
      </c>
      <c r="AV236" s="73"/>
      <c r="AW236" s="73"/>
      <c r="AX236" s="74"/>
      <c r="AY236" s="72">
        <f t="shared" si="74"/>
        <v>1</v>
      </c>
      <c r="AZ236" s="73"/>
      <c r="BA236" s="73"/>
      <c r="BB236" s="74"/>
      <c r="BC236" s="72">
        <f>Z230*AU236*AY236</f>
        <v>32</v>
      </c>
      <c r="BD236" s="73"/>
      <c r="BE236" s="73"/>
      <c r="BF236" s="73"/>
      <c r="BG236" s="74"/>
      <c r="BH236" s="87" t="str">
        <f t="shared" si="75"/>
        <v>O.K</v>
      </c>
      <c r="BI236" s="70"/>
      <c r="BJ236" s="70"/>
      <c r="BK236" s="71"/>
    </row>
    <row r="237" spans="3:63" ht="18.75" customHeight="1">
      <c r="C237" s="84">
        <v>401</v>
      </c>
      <c r="D237" s="85"/>
      <c r="E237" s="86"/>
      <c r="F237" s="127">
        <v>228592821333.333</v>
      </c>
      <c r="G237" s="73"/>
      <c r="H237" s="73"/>
      <c r="I237" s="73"/>
      <c r="J237" s="74"/>
      <c r="K237" s="88">
        <v>840</v>
      </c>
      <c r="L237" s="89"/>
      <c r="M237" s="89"/>
      <c r="N237" s="90"/>
      <c r="O237" s="72">
        <f t="shared" si="68"/>
        <v>16667.09</v>
      </c>
      <c r="P237" s="73"/>
      <c r="Q237" s="73"/>
      <c r="R237" s="73"/>
      <c r="S237" s="74"/>
      <c r="T237" s="72">
        <f t="shared" si="69"/>
        <v>12467.56</v>
      </c>
      <c r="U237" s="73"/>
      <c r="V237" s="73"/>
      <c r="W237" s="73"/>
      <c r="X237" s="74"/>
      <c r="Y237" s="72">
        <f t="shared" si="70"/>
        <v>4199.530000000001</v>
      </c>
      <c r="Z237" s="73"/>
      <c r="AA237" s="73"/>
      <c r="AB237" s="73"/>
      <c r="AC237" s="74"/>
      <c r="AD237" s="88">
        <f t="shared" si="71"/>
        <v>15.431828433737483</v>
      </c>
      <c r="AE237" s="89"/>
      <c r="AF237" s="89"/>
      <c r="AG237" s="89"/>
      <c r="AH237" s="90"/>
      <c r="AI237" s="84">
        <v>14</v>
      </c>
      <c r="AJ237" s="85"/>
      <c r="AK237" s="85"/>
      <c r="AL237" s="86"/>
      <c r="AM237" s="84">
        <v>0</v>
      </c>
      <c r="AN237" s="85"/>
      <c r="AO237" s="85"/>
      <c r="AP237" s="86"/>
      <c r="AQ237" s="72">
        <f t="shared" si="72"/>
        <v>0.748034599921162</v>
      </c>
      <c r="AR237" s="73"/>
      <c r="AS237" s="73"/>
      <c r="AT237" s="74"/>
      <c r="AU237" s="72">
        <f t="shared" si="73"/>
        <v>1</v>
      </c>
      <c r="AV237" s="73"/>
      <c r="AW237" s="73"/>
      <c r="AX237" s="74"/>
      <c r="AY237" s="72">
        <f t="shared" si="74"/>
        <v>1</v>
      </c>
      <c r="AZ237" s="73"/>
      <c r="BA237" s="73"/>
      <c r="BB237" s="74"/>
      <c r="BC237" s="72">
        <f>Z230*AU237*AY237</f>
        <v>32</v>
      </c>
      <c r="BD237" s="73"/>
      <c r="BE237" s="73"/>
      <c r="BF237" s="73"/>
      <c r="BG237" s="74"/>
      <c r="BH237" s="87" t="str">
        <f t="shared" si="75"/>
        <v>O.K</v>
      </c>
      <c r="BI237" s="70"/>
      <c r="BJ237" s="70"/>
      <c r="BK237" s="71"/>
    </row>
    <row r="238" spans="3:63" ht="18.75" customHeight="1">
      <c r="C238" s="84">
        <v>501</v>
      </c>
      <c r="D238" s="85"/>
      <c r="E238" s="86"/>
      <c r="F238" s="127">
        <v>228592821333.333</v>
      </c>
      <c r="G238" s="73"/>
      <c r="H238" s="73"/>
      <c r="I238" s="73"/>
      <c r="J238" s="74"/>
      <c r="K238" s="88">
        <v>840</v>
      </c>
      <c r="L238" s="89"/>
      <c r="M238" s="89"/>
      <c r="N238" s="90"/>
      <c r="O238" s="72">
        <f t="shared" si="68"/>
        <v>19412.07</v>
      </c>
      <c r="P238" s="73"/>
      <c r="Q238" s="73"/>
      <c r="R238" s="73"/>
      <c r="S238" s="74"/>
      <c r="T238" s="72">
        <f t="shared" si="69"/>
        <v>14309.949999999999</v>
      </c>
      <c r="U238" s="73"/>
      <c r="V238" s="73"/>
      <c r="W238" s="73"/>
      <c r="X238" s="74"/>
      <c r="Y238" s="72">
        <f t="shared" si="70"/>
        <v>5102.120000000001</v>
      </c>
      <c r="Z238" s="73"/>
      <c r="AA238" s="73"/>
      <c r="AB238" s="73"/>
      <c r="AC238" s="74"/>
      <c r="AD238" s="88">
        <f t="shared" si="71"/>
        <v>18.74853626199615</v>
      </c>
      <c r="AE238" s="89"/>
      <c r="AF238" s="89"/>
      <c r="AG238" s="89"/>
      <c r="AH238" s="90"/>
      <c r="AI238" s="84">
        <v>14</v>
      </c>
      <c r="AJ238" s="85"/>
      <c r="AK238" s="85"/>
      <c r="AL238" s="86"/>
      <c r="AM238" s="84">
        <v>0</v>
      </c>
      <c r="AN238" s="85"/>
      <c r="AO238" s="85"/>
      <c r="AP238" s="86"/>
      <c r="AQ238" s="72">
        <f t="shared" si="72"/>
        <v>0.7371676487875842</v>
      </c>
      <c r="AR238" s="73"/>
      <c r="AS238" s="73"/>
      <c r="AT238" s="74"/>
      <c r="AU238" s="72">
        <f t="shared" si="73"/>
        <v>1</v>
      </c>
      <c r="AV238" s="73"/>
      <c r="AW238" s="73"/>
      <c r="AX238" s="74"/>
      <c r="AY238" s="72">
        <f t="shared" si="74"/>
        <v>1</v>
      </c>
      <c r="AZ238" s="73"/>
      <c r="BA238" s="73"/>
      <c r="BB238" s="74"/>
      <c r="BC238" s="72">
        <f>Z230*AU238*AY238</f>
        <v>32</v>
      </c>
      <c r="BD238" s="73"/>
      <c r="BE238" s="73"/>
      <c r="BF238" s="73"/>
      <c r="BG238" s="74"/>
      <c r="BH238" s="87" t="str">
        <f t="shared" si="75"/>
        <v>O.K</v>
      </c>
      <c r="BI238" s="70"/>
      <c r="BJ238" s="70"/>
      <c r="BK238" s="71"/>
    </row>
    <row r="239" spans="3:63" ht="18.75" customHeight="1">
      <c r="C239" s="84">
        <v>601</v>
      </c>
      <c r="D239" s="85"/>
      <c r="E239" s="86"/>
      <c r="F239" s="127">
        <v>195223979166.666</v>
      </c>
      <c r="G239" s="73"/>
      <c r="H239" s="73"/>
      <c r="I239" s="73"/>
      <c r="J239" s="74"/>
      <c r="K239" s="88">
        <v>845</v>
      </c>
      <c r="L239" s="89"/>
      <c r="M239" s="89"/>
      <c r="N239" s="90"/>
      <c r="O239" s="72">
        <f t="shared" si="68"/>
        <v>18463.33</v>
      </c>
      <c r="P239" s="73"/>
      <c r="Q239" s="73"/>
      <c r="R239" s="73"/>
      <c r="S239" s="74"/>
      <c r="T239" s="72">
        <f t="shared" si="69"/>
        <v>13168.77</v>
      </c>
      <c r="U239" s="73"/>
      <c r="V239" s="73"/>
      <c r="W239" s="73"/>
      <c r="X239" s="74"/>
      <c r="Y239" s="72">
        <f t="shared" si="70"/>
        <v>5294.560000000001</v>
      </c>
      <c r="Z239" s="73"/>
      <c r="AA239" s="73"/>
      <c r="AB239" s="73"/>
      <c r="AC239" s="74"/>
      <c r="AD239" s="88">
        <f t="shared" si="71"/>
        <v>22.916770875674832</v>
      </c>
      <c r="AE239" s="89"/>
      <c r="AF239" s="89"/>
      <c r="AG239" s="89"/>
      <c r="AH239" s="90"/>
      <c r="AI239" s="84">
        <v>14</v>
      </c>
      <c r="AJ239" s="85"/>
      <c r="AK239" s="85"/>
      <c r="AL239" s="86"/>
      <c r="AM239" s="84">
        <v>0</v>
      </c>
      <c r="AN239" s="85"/>
      <c r="AO239" s="85"/>
      <c r="AP239" s="86"/>
      <c r="AQ239" s="72">
        <f t="shared" si="72"/>
        <v>0.7132391610830765</v>
      </c>
      <c r="AR239" s="73"/>
      <c r="AS239" s="73"/>
      <c r="AT239" s="74"/>
      <c r="AU239" s="72">
        <f t="shared" si="73"/>
        <v>1</v>
      </c>
      <c r="AV239" s="73"/>
      <c r="AW239" s="73"/>
      <c r="AX239" s="74"/>
      <c r="AY239" s="72">
        <f t="shared" si="74"/>
        <v>1</v>
      </c>
      <c r="AZ239" s="73"/>
      <c r="BA239" s="73"/>
      <c r="BB239" s="74"/>
      <c r="BC239" s="72">
        <f>Z230*AU239*AY239</f>
        <v>32</v>
      </c>
      <c r="BD239" s="73"/>
      <c r="BE239" s="73"/>
      <c r="BF239" s="73"/>
      <c r="BG239" s="74"/>
      <c r="BH239" s="87" t="str">
        <f t="shared" si="75"/>
        <v>O.K</v>
      </c>
      <c r="BI239" s="70"/>
      <c r="BJ239" s="70"/>
      <c r="BK239" s="71"/>
    </row>
    <row r="240" spans="3:63" ht="18.75" customHeight="1">
      <c r="C240" s="84">
        <v>701</v>
      </c>
      <c r="D240" s="85"/>
      <c r="E240" s="86"/>
      <c r="F240" s="127">
        <v>161861132000</v>
      </c>
      <c r="G240" s="73"/>
      <c r="H240" s="73"/>
      <c r="I240" s="73"/>
      <c r="J240" s="74"/>
      <c r="K240" s="88">
        <v>850</v>
      </c>
      <c r="L240" s="89"/>
      <c r="M240" s="89"/>
      <c r="N240" s="90"/>
      <c r="O240" s="72">
        <f t="shared" si="68"/>
        <v>13959.33</v>
      </c>
      <c r="P240" s="73"/>
      <c r="Q240" s="73"/>
      <c r="R240" s="73"/>
      <c r="S240" s="74"/>
      <c r="T240" s="72">
        <f t="shared" si="69"/>
        <v>9061.18</v>
      </c>
      <c r="U240" s="73"/>
      <c r="V240" s="73"/>
      <c r="W240" s="73"/>
      <c r="X240" s="74"/>
      <c r="Y240" s="72">
        <f t="shared" si="70"/>
        <v>4898.15</v>
      </c>
      <c r="Z240" s="73"/>
      <c r="AA240" s="73"/>
      <c r="AB240" s="73"/>
      <c r="AC240" s="74"/>
      <c r="AD240" s="88">
        <f t="shared" si="71"/>
        <v>25.722219093339834</v>
      </c>
      <c r="AE240" s="89"/>
      <c r="AF240" s="89"/>
      <c r="AG240" s="89"/>
      <c r="AH240" s="90"/>
      <c r="AI240" s="84">
        <v>14</v>
      </c>
      <c r="AJ240" s="85"/>
      <c r="AK240" s="85"/>
      <c r="AL240" s="86"/>
      <c r="AM240" s="84">
        <v>0</v>
      </c>
      <c r="AN240" s="85"/>
      <c r="AO240" s="85"/>
      <c r="AP240" s="86"/>
      <c r="AQ240" s="72">
        <f t="shared" si="72"/>
        <v>0.6491128155864214</v>
      </c>
      <c r="AR240" s="73"/>
      <c r="AS240" s="73"/>
      <c r="AT240" s="74"/>
      <c r="AU240" s="72">
        <f t="shared" si="73"/>
        <v>1</v>
      </c>
      <c r="AV240" s="73"/>
      <c r="AW240" s="73"/>
      <c r="AX240" s="74"/>
      <c r="AY240" s="72">
        <f t="shared" si="74"/>
        <v>1</v>
      </c>
      <c r="AZ240" s="73"/>
      <c r="BA240" s="73"/>
      <c r="BB240" s="74"/>
      <c r="BC240" s="72">
        <f>Z230*AU240*AY240</f>
        <v>32</v>
      </c>
      <c r="BD240" s="73"/>
      <c r="BE240" s="73"/>
      <c r="BF240" s="73"/>
      <c r="BG240" s="74"/>
      <c r="BH240" s="87" t="str">
        <f t="shared" si="75"/>
        <v>O.K</v>
      </c>
      <c r="BI240" s="70"/>
      <c r="BJ240" s="70"/>
      <c r="BK240" s="71"/>
    </row>
    <row r="241" spans="3:63" ht="18.75" customHeight="1">
      <c r="C241" s="84">
        <v>1101</v>
      </c>
      <c r="D241" s="85"/>
      <c r="E241" s="86"/>
      <c r="F241" s="127">
        <v>161861132000</v>
      </c>
      <c r="G241" s="73"/>
      <c r="H241" s="73"/>
      <c r="I241" s="73"/>
      <c r="J241" s="74"/>
      <c r="K241" s="88">
        <v>850</v>
      </c>
      <c r="L241" s="89"/>
      <c r="M241" s="89"/>
      <c r="N241" s="90"/>
      <c r="O241" s="72">
        <f>MAX(AX16,AX70)</f>
        <v>-7291.359999999999</v>
      </c>
      <c r="P241" s="73"/>
      <c r="Q241" s="73"/>
      <c r="R241" s="73"/>
      <c r="S241" s="74"/>
      <c r="T241" s="72">
        <f>MIN(BB16,BB70)</f>
        <v>-10361.119999999999</v>
      </c>
      <c r="U241" s="73"/>
      <c r="V241" s="73"/>
      <c r="W241" s="73"/>
      <c r="X241" s="74"/>
      <c r="Y241" s="72">
        <f t="shared" si="70"/>
        <v>3069.76</v>
      </c>
      <c r="Z241" s="73"/>
      <c r="AA241" s="73"/>
      <c r="AB241" s="73"/>
      <c r="AC241" s="74"/>
      <c r="AD241" s="88">
        <f t="shared" si="71"/>
        <v>16.12058415605298</v>
      </c>
      <c r="AE241" s="89"/>
      <c r="AF241" s="89"/>
      <c r="AG241" s="89"/>
      <c r="AH241" s="90"/>
      <c r="AI241" s="84">
        <v>14</v>
      </c>
      <c r="AJ241" s="85"/>
      <c r="AK241" s="85"/>
      <c r="AL241" s="86"/>
      <c r="AM241" s="84">
        <v>0</v>
      </c>
      <c r="AN241" s="85"/>
      <c r="AO241" s="85"/>
      <c r="AP241" s="86"/>
      <c r="AQ241" s="72">
        <f t="shared" si="72"/>
        <v>1.4210133637620417</v>
      </c>
      <c r="AR241" s="73"/>
      <c r="AS241" s="73"/>
      <c r="AT241" s="74"/>
      <c r="AU241" s="72">
        <f t="shared" si="73"/>
        <v>1.3</v>
      </c>
      <c r="AV241" s="73"/>
      <c r="AW241" s="73"/>
      <c r="AX241" s="74"/>
      <c r="AY241" s="72">
        <f t="shared" si="74"/>
        <v>1</v>
      </c>
      <c r="AZ241" s="73"/>
      <c r="BA241" s="73"/>
      <c r="BB241" s="74"/>
      <c r="BC241" s="72">
        <f>Z230*AU241*AY241</f>
        <v>41.6</v>
      </c>
      <c r="BD241" s="73"/>
      <c r="BE241" s="73"/>
      <c r="BF241" s="73"/>
      <c r="BG241" s="74"/>
      <c r="BH241" s="87" t="str">
        <f t="shared" si="75"/>
        <v>O.K</v>
      </c>
      <c r="BI241" s="70"/>
      <c r="BJ241" s="70"/>
      <c r="BK241" s="71"/>
    </row>
    <row r="242" spans="3:63" ht="18.75" customHeight="1">
      <c r="C242" s="84">
        <v>1201</v>
      </c>
      <c r="D242" s="85"/>
      <c r="E242" s="86"/>
      <c r="F242" s="127">
        <v>128503486833.333</v>
      </c>
      <c r="G242" s="73"/>
      <c r="H242" s="73"/>
      <c r="I242" s="73"/>
      <c r="J242" s="74"/>
      <c r="K242" s="88">
        <v>855</v>
      </c>
      <c r="L242" s="89"/>
      <c r="M242" s="89"/>
      <c r="N242" s="90"/>
      <c r="O242" s="72">
        <f>MAX(AX17,AX71)</f>
        <v>620.0900000000001</v>
      </c>
      <c r="P242" s="73"/>
      <c r="Q242" s="73"/>
      <c r="R242" s="73"/>
      <c r="S242" s="74"/>
      <c r="T242" s="72">
        <f>MIN(BB17,BB71)</f>
        <v>-3188.44</v>
      </c>
      <c r="U242" s="73"/>
      <c r="V242" s="73"/>
      <c r="W242" s="73"/>
      <c r="X242" s="74"/>
      <c r="Y242" s="72">
        <f t="shared" si="70"/>
        <v>3808.53</v>
      </c>
      <c r="Z242" s="73"/>
      <c r="AA242" s="73"/>
      <c r="AB242" s="73"/>
      <c r="AC242" s="74"/>
      <c r="AD242" s="88">
        <f t="shared" si="71"/>
        <v>25.340115122505285</v>
      </c>
      <c r="AE242" s="89"/>
      <c r="AF242" s="89"/>
      <c r="AG242" s="89"/>
      <c r="AH242" s="90"/>
      <c r="AI242" s="84">
        <v>14</v>
      </c>
      <c r="AJ242" s="85"/>
      <c r="AK242" s="85"/>
      <c r="AL242" s="86"/>
      <c r="AM242" s="84">
        <v>0</v>
      </c>
      <c r="AN242" s="85"/>
      <c r="AO242" s="85"/>
      <c r="AP242" s="86"/>
      <c r="AQ242" s="72">
        <f t="shared" si="72"/>
        <v>-5.1418987566321</v>
      </c>
      <c r="AR242" s="73"/>
      <c r="AS242" s="73"/>
      <c r="AT242" s="74"/>
      <c r="AU242" s="72">
        <f t="shared" si="73"/>
        <v>1.1843055898410366</v>
      </c>
      <c r="AV242" s="73"/>
      <c r="AW242" s="73"/>
      <c r="AX242" s="74"/>
      <c r="AY242" s="72">
        <f t="shared" si="74"/>
        <v>1</v>
      </c>
      <c r="AZ242" s="73"/>
      <c r="BA242" s="73"/>
      <c r="BB242" s="74"/>
      <c r="BC242" s="72">
        <f>Z230*AU242*AY242</f>
        <v>37.89777887491317</v>
      </c>
      <c r="BD242" s="73"/>
      <c r="BE242" s="73"/>
      <c r="BF242" s="73"/>
      <c r="BG242" s="74"/>
      <c r="BH242" s="87" t="str">
        <f t="shared" si="75"/>
        <v>O.K</v>
      </c>
      <c r="BI242" s="70"/>
      <c r="BJ242" s="70"/>
      <c r="BK242" s="71"/>
    </row>
    <row r="243" spans="3:63" ht="18.75" customHeight="1">
      <c r="C243" s="84">
        <v>1301</v>
      </c>
      <c r="D243" s="85"/>
      <c r="E243" s="86"/>
      <c r="F243" s="127">
        <v>161861132000</v>
      </c>
      <c r="G243" s="73"/>
      <c r="H243" s="73"/>
      <c r="I243" s="73"/>
      <c r="J243" s="74"/>
      <c r="K243" s="88">
        <v>850</v>
      </c>
      <c r="L243" s="89"/>
      <c r="M243" s="89"/>
      <c r="N243" s="90"/>
      <c r="O243" s="72">
        <f>MAX(AX18,AX72)</f>
        <v>5557.34</v>
      </c>
      <c r="P243" s="73"/>
      <c r="Q243" s="73"/>
      <c r="R243" s="73"/>
      <c r="S243" s="74"/>
      <c r="T243" s="72">
        <f>MIN(BB18,BB72)</f>
        <v>1315.73</v>
      </c>
      <c r="U243" s="73"/>
      <c r="V243" s="73"/>
      <c r="W243" s="73"/>
      <c r="X243" s="74"/>
      <c r="Y243" s="72">
        <f t="shared" si="70"/>
        <v>4241.610000000001</v>
      </c>
      <c r="Z243" s="73"/>
      <c r="AA243" s="73"/>
      <c r="AB243" s="73"/>
      <c r="AC243" s="74"/>
      <c r="AD243" s="88">
        <f t="shared" si="71"/>
        <v>22.274454993926522</v>
      </c>
      <c r="AE243" s="89"/>
      <c r="AF243" s="89"/>
      <c r="AG243" s="89"/>
      <c r="AH243" s="90"/>
      <c r="AI243" s="84">
        <v>14</v>
      </c>
      <c r="AJ243" s="85"/>
      <c r="AK243" s="85"/>
      <c r="AL243" s="86"/>
      <c r="AM243" s="84">
        <v>0</v>
      </c>
      <c r="AN243" s="85"/>
      <c r="AO243" s="85"/>
      <c r="AP243" s="86"/>
      <c r="AQ243" s="72">
        <f t="shared" si="72"/>
        <v>0.2367553541802373</v>
      </c>
      <c r="AR243" s="73"/>
      <c r="AS243" s="73"/>
      <c r="AT243" s="74"/>
      <c r="AU243" s="72">
        <f t="shared" si="73"/>
        <v>1</v>
      </c>
      <c r="AV243" s="73"/>
      <c r="AW243" s="73"/>
      <c r="AX243" s="74"/>
      <c r="AY243" s="72">
        <f t="shared" si="74"/>
        <v>1</v>
      </c>
      <c r="AZ243" s="73"/>
      <c r="BA243" s="73"/>
      <c r="BB243" s="74"/>
      <c r="BC243" s="72">
        <f>Z230*AU243*AY243</f>
        <v>32</v>
      </c>
      <c r="BD243" s="73"/>
      <c r="BE243" s="73"/>
      <c r="BF243" s="73"/>
      <c r="BG243" s="74"/>
      <c r="BH243" s="87" t="str">
        <f t="shared" si="75"/>
        <v>O.K</v>
      </c>
      <c r="BI243" s="70"/>
      <c r="BJ243" s="70"/>
      <c r="BK243" s="71"/>
    </row>
    <row r="244" spans="3:63" ht="18.75" customHeight="1">
      <c r="C244" s="84">
        <v>1401</v>
      </c>
      <c r="D244" s="85"/>
      <c r="E244" s="86"/>
      <c r="F244" s="127">
        <v>128503486833.333</v>
      </c>
      <c r="G244" s="73"/>
      <c r="H244" s="73"/>
      <c r="I244" s="73"/>
      <c r="J244" s="74"/>
      <c r="K244" s="88">
        <v>855</v>
      </c>
      <c r="L244" s="89"/>
      <c r="M244" s="89"/>
      <c r="N244" s="90"/>
      <c r="O244" s="72">
        <f>MAX(AX19,AX73)</f>
        <v>7244.91</v>
      </c>
      <c r="P244" s="73"/>
      <c r="Q244" s="73"/>
      <c r="R244" s="73"/>
      <c r="S244" s="74"/>
      <c r="T244" s="72">
        <f>MIN(BB19,BB73)</f>
        <v>3060.59</v>
      </c>
      <c r="U244" s="73"/>
      <c r="V244" s="73"/>
      <c r="W244" s="73"/>
      <c r="X244" s="74"/>
      <c r="Y244" s="72">
        <f t="shared" si="70"/>
        <v>4184.32</v>
      </c>
      <c r="Z244" s="73"/>
      <c r="AA244" s="73"/>
      <c r="AB244" s="73"/>
      <c r="AC244" s="74"/>
      <c r="AD244" s="88">
        <f t="shared" si="71"/>
        <v>27.840439883472442</v>
      </c>
      <c r="AE244" s="89"/>
      <c r="AF244" s="89"/>
      <c r="AG244" s="89"/>
      <c r="AH244" s="90"/>
      <c r="AI244" s="84">
        <v>14</v>
      </c>
      <c r="AJ244" s="85"/>
      <c r="AK244" s="85"/>
      <c r="AL244" s="86"/>
      <c r="AM244" s="84">
        <v>0</v>
      </c>
      <c r="AN244" s="85"/>
      <c r="AO244" s="85"/>
      <c r="AP244" s="86"/>
      <c r="AQ244" s="72">
        <f t="shared" si="72"/>
        <v>0.42244693170791636</v>
      </c>
      <c r="AR244" s="73"/>
      <c r="AS244" s="73"/>
      <c r="AT244" s="74"/>
      <c r="AU244" s="72">
        <f t="shared" si="73"/>
        <v>1</v>
      </c>
      <c r="AV244" s="73"/>
      <c r="AW244" s="73"/>
      <c r="AX244" s="74"/>
      <c r="AY244" s="72">
        <f t="shared" si="74"/>
        <v>1</v>
      </c>
      <c r="AZ244" s="73"/>
      <c r="BA244" s="73"/>
      <c r="BB244" s="74"/>
      <c r="BC244" s="72">
        <f>Z230*AU244*AY244</f>
        <v>32</v>
      </c>
      <c r="BD244" s="73"/>
      <c r="BE244" s="73"/>
      <c r="BF244" s="73"/>
      <c r="BG244" s="74"/>
      <c r="BH244" s="87" t="str">
        <f t="shared" si="75"/>
        <v>O.K</v>
      </c>
      <c r="BI244" s="70"/>
      <c r="BJ244" s="70"/>
      <c r="BK244" s="71"/>
    </row>
    <row r="245" spans="3:63" ht="18.75" customHeight="1">
      <c r="C245" s="84">
        <v>1501</v>
      </c>
      <c r="D245" s="85"/>
      <c r="E245" s="86"/>
      <c r="F245" s="127">
        <v>161861132000</v>
      </c>
      <c r="G245" s="73"/>
      <c r="H245" s="73"/>
      <c r="I245" s="73"/>
      <c r="J245" s="74"/>
      <c r="K245" s="88">
        <v>850</v>
      </c>
      <c r="L245" s="89"/>
      <c r="M245" s="89"/>
      <c r="N245" s="90"/>
      <c r="O245" s="72">
        <f>MAX(AX20,AX74)</f>
        <v>5555.85</v>
      </c>
      <c r="P245" s="73"/>
      <c r="Q245" s="73"/>
      <c r="R245" s="73"/>
      <c r="S245" s="74"/>
      <c r="T245" s="72">
        <f>MIN(BB20,BB74)</f>
        <v>1314.04</v>
      </c>
      <c r="U245" s="73"/>
      <c r="V245" s="73"/>
      <c r="W245" s="73"/>
      <c r="X245" s="74"/>
      <c r="Y245" s="72">
        <f t="shared" si="70"/>
        <v>4241.81</v>
      </c>
      <c r="Z245" s="73"/>
      <c r="AA245" s="73"/>
      <c r="AB245" s="73"/>
      <c r="AC245" s="74"/>
      <c r="AD245" s="88">
        <f t="shared" si="71"/>
        <v>22.27550527695556</v>
      </c>
      <c r="AE245" s="89"/>
      <c r="AF245" s="89"/>
      <c r="AG245" s="89"/>
      <c r="AH245" s="90"/>
      <c r="AI245" s="84">
        <v>14</v>
      </c>
      <c r="AJ245" s="85"/>
      <c r="AK245" s="85"/>
      <c r="AL245" s="86"/>
      <c r="AM245" s="84">
        <v>0</v>
      </c>
      <c r="AN245" s="85"/>
      <c r="AO245" s="85"/>
      <c r="AP245" s="86"/>
      <c r="AQ245" s="72">
        <f t="shared" si="72"/>
        <v>0.23651466472276966</v>
      </c>
      <c r="AR245" s="73"/>
      <c r="AS245" s="73"/>
      <c r="AT245" s="74"/>
      <c r="AU245" s="72">
        <f t="shared" si="73"/>
        <v>1</v>
      </c>
      <c r="AV245" s="73"/>
      <c r="AW245" s="73"/>
      <c r="AX245" s="74"/>
      <c r="AY245" s="72">
        <f t="shared" si="74"/>
        <v>1</v>
      </c>
      <c r="AZ245" s="73"/>
      <c r="BA245" s="73"/>
      <c r="BB245" s="74"/>
      <c r="BC245" s="72">
        <f>Z230*AU245*AY245</f>
        <v>32</v>
      </c>
      <c r="BD245" s="73"/>
      <c r="BE245" s="73"/>
      <c r="BF245" s="73"/>
      <c r="BG245" s="74"/>
      <c r="BH245" s="87" t="str">
        <f t="shared" si="75"/>
        <v>O.K</v>
      </c>
      <c r="BI245" s="70"/>
      <c r="BJ245" s="70"/>
      <c r="BK245" s="71"/>
    </row>
    <row r="246" spans="3:63" ht="18.75" customHeight="1">
      <c r="C246" s="84">
        <v>1901</v>
      </c>
      <c r="D246" s="85"/>
      <c r="E246" s="86"/>
      <c r="F246" s="127">
        <v>161861132000</v>
      </c>
      <c r="G246" s="73"/>
      <c r="H246" s="73"/>
      <c r="I246" s="73"/>
      <c r="J246" s="74"/>
      <c r="K246" s="88">
        <v>850</v>
      </c>
      <c r="L246" s="89"/>
      <c r="M246" s="89"/>
      <c r="N246" s="90"/>
      <c r="O246" s="72">
        <f aca="true" t="shared" si="76" ref="O246:O259">MAX(AX24,AX78)</f>
        <v>-4636.1900000000005</v>
      </c>
      <c r="P246" s="73"/>
      <c r="Q246" s="73"/>
      <c r="R246" s="73"/>
      <c r="S246" s="74"/>
      <c r="T246" s="72">
        <f aca="true" t="shared" si="77" ref="T246:T259">MIN(BB24,BB78)</f>
        <v>-7661.33</v>
      </c>
      <c r="U246" s="73"/>
      <c r="V246" s="73"/>
      <c r="W246" s="73"/>
      <c r="X246" s="74"/>
      <c r="Y246" s="72">
        <f t="shared" si="70"/>
        <v>3025.1399999999994</v>
      </c>
      <c r="Z246" s="73"/>
      <c r="AA246" s="73"/>
      <c r="AB246" s="73"/>
      <c r="AC246" s="74"/>
      <c r="AD246" s="88">
        <f t="shared" si="71"/>
        <v>15.886266012275259</v>
      </c>
      <c r="AE246" s="89"/>
      <c r="AF246" s="89"/>
      <c r="AG246" s="89"/>
      <c r="AH246" s="90"/>
      <c r="AI246" s="84">
        <v>14</v>
      </c>
      <c r="AJ246" s="85"/>
      <c r="AK246" s="85"/>
      <c r="AL246" s="86"/>
      <c r="AM246" s="84">
        <v>0</v>
      </c>
      <c r="AN246" s="85"/>
      <c r="AO246" s="85"/>
      <c r="AP246" s="86"/>
      <c r="AQ246" s="72">
        <f t="shared" si="72"/>
        <v>1.652505613445523</v>
      </c>
      <c r="AR246" s="73"/>
      <c r="AS246" s="73"/>
      <c r="AT246" s="74"/>
      <c r="AU246" s="72">
        <f t="shared" si="73"/>
        <v>1.3</v>
      </c>
      <c r="AV246" s="73"/>
      <c r="AW246" s="73"/>
      <c r="AX246" s="74"/>
      <c r="AY246" s="72">
        <f t="shared" si="74"/>
        <v>1</v>
      </c>
      <c r="AZ246" s="73"/>
      <c r="BA246" s="73"/>
      <c r="BB246" s="74"/>
      <c r="BC246" s="72">
        <f>Z230*AU246*AY246</f>
        <v>41.6</v>
      </c>
      <c r="BD246" s="73"/>
      <c r="BE246" s="73"/>
      <c r="BF246" s="73"/>
      <c r="BG246" s="74"/>
      <c r="BH246" s="87" t="str">
        <f t="shared" si="75"/>
        <v>O.K</v>
      </c>
      <c r="BI246" s="70"/>
      <c r="BJ246" s="70"/>
      <c r="BK246" s="71"/>
    </row>
    <row r="247" spans="3:63" ht="18.75" customHeight="1">
      <c r="C247" s="84">
        <v>2001</v>
      </c>
      <c r="D247" s="85"/>
      <c r="E247" s="86"/>
      <c r="F247" s="127">
        <v>195223979166.666</v>
      </c>
      <c r="G247" s="73"/>
      <c r="H247" s="73"/>
      <c r="I247" s="73"/>
      <c r="J247" s="74"/>
      <c r="K247" s="88">
        <v>845</v>
      </c>
      <c r="L247" s="89"/>
      <c r="M247" s="89"/>
      <c r="N247" s="90"/>
      <c r="O247" s="72">
        <f t="shared" si="76"/>
        <v>6148.02</v>
      </c>
      <c r="P247" s="73"/>
      <c r="Q247" s="73"/>
      <c r="R247" s="73"/>
      <c r="S247" s="74"/>
      <c r="T247" s="72">
        <f t="shared" si="77"/>
        <v>2075.54</v>
      </c>
      <c r="U247" s="73"/>
      <c r="V247" s="73"/>
      <c r="W247" s="73"/>
      <c r="X247" s="74"/>
      <c r="Y247" s="72">
        <f t="shared" si="70"/>
        <v>4072.4800000000005</v>
      </c>
      <c r="Z247" s="73"/>
      <c r="AA247" s="73"/>
      <c r="AB247" s="73"/>
      <c r="AC247" s="74"/>
      <c r="AD247" s="88">
        <f t="shared" si="71"/>
        <v>17.627166573949154</v>
      </c>
      <c r="AE247" s="89"/>
      <c r="AF247" s="89"/>
      <c r="AG247" s="89"/>
      <c r="AH247" s="90"/>
      <c r="AI247" s="84">
        <v>14</v>
      </c>
      <c r="AJ247" s="85"/>
      <c r="AK247" s="85"/>
      <c r="AL247" s="86"/>
      <c r="AM247" s="84">
        <v>0</v>
      </c>
      <c r="AN247" s="85"/>
      <c r="AO247" s="85"/>
      <c r="AP247" s="86"/>
      <c r="AQ247" s="72">
        <f t="shared" si="72"/>
        <v>0.33759486794122334</v>
      </c>
      <c r="AR247" s="73"/>
      <c r="AS247" s="73"/>
      <c r="AT247" s="74"/>
      <c r="AU247" s="72">
        <f t="shared" si="73"/>
        <v>1</v>
      </c>
      <c r="AV247" s="73"/>
      <c r="AW247" s="73"/>
      <c r="AX247" s="74"/>
      <c r="AY247" s="72">
        <f t="shared" si="74"/>
        <v>1</v>
      </c>
      <c r="AZ247" s="73"/>
      <c r="BA247" s="73"/>
      <c r="BB247" s="74"/>
      <c r="BC247" s="72">
        <f>Z230*AU247*AY247</f>
        <v>32</v>
      </c>
      <c r="BD247" s="73"/>
      <c r="BE247" s="73"/>
      <c r="BF247" s="73"/>
      <c r="BG247" s="74"/>
      <c r="BH247" s="87" t="str">
        <f t="shared" si="75"/>
        <v>O.K</v>
      </c>
      <c r="BI247" s="70"/>
      <c r="BJ247" s="70"/>
      <c r="BK247" s="71"/>
    </row>
    <row r="248" spans="3:63" ht="18.75" customHeight="1">
      <c r="C248" s="84">
        <v>2101</v>
      </c>
      <c r="D248" s="85"/>
      <c r="E248" s="86"/>
      <c r="F248" s="127">
        <v>228592821333.333</v>
      </c>
      <c r="G248" s="73"/>
      <c r="H248" s="73"/>
      <c r="I248" s="73"/>
      <c r="J248" s="74"/>
      <c r="K248" s="88">
        <v>840</v>
      </c>
      <c r="L248" s="89"/>
      <c r="M248" s="89"/>
      <c r="N248" s="90"/>
      <c r="O248" s="72">
        <f t="shared" si="76"/>
        <v>13960.619999999999</v>
      </c>
      <c r="P248" s="73"/>
      <c r="Q248" s="73"/>
      <c r="R248" s="73"/>
      <c r="S248" s="74"/>
      <c r="T248" s="72">
        <f t="shared" si="77"/>
        <v>9062.72</v>
      </c>
      <c r="U248" s="73"/>
      <c r="V248" s="73"/>
      <c r="W248" s="73"/>
      <c r="X248" s="74"/>
      <c r="Y248" s="72">
        <f t="shared" si="70"/>
        <v>4897.9</v>
      </c>
      <c r="Z248" s="73"/>
      <c r="AA248" s="73"/>
      <c r="AB248" s="73"/>
      <c r="AC248" s="74"/>
      <c r="AD248" s="88">
        <f t="shared" si="71"/>
        <v>17.99809799801473</v>
      </c>
      <c r="AE248" s="89"/>
      <c r="AF248" s="89"/>
      <c r="AG248" s="89"/>
      <c r="AH248" s="90"/>
      <c r="AI248" s="84">
        <v>14</v>
      </c>
      <c r="AJ248" s="85"/>
      <c r="AK248" s="85"/>
      <c r="AL248" s="86"/>
      <c r="AM248" s="84">
        <v>0</v>
      </c>
      <c r="AN248" s="85"/>
      <c r="AO248" s="85"/>
      <c r="AP248" s="86"/>
      <c r="AQ248" s="72">
        <f t="shared" si="72"/>
        <v>0.6491631460493875</v>
      </c>
      <c r="AR248" s="73"/>
      <c r="AS248" s="73"/>
      <c r="AT248" s="74"/>
      <c r="AU248" s="72">
        <f t="shared" si="73"/>
        <v>1</v>
      </c>
      <c r="AV248" s="73"/>
      <c r="AW248" s="73"/>
      <c r="AX248" s="74"/>
      <c r="AY248" s="72">
        <f t="shared" si="74"/>
        <v>1</v>
      </c>
      <c r="AZ248" s="73"/>
      <c r="BA248" s="73"/>
      <c r="BB248" s="74"/>
      <c r="BC248" s="72">
        <f>Z230*AU248*AY248</f>
        <v>32</v>
      </c>
      <c r="BD248" s="73"/>
      <c r="BE248" s="73"/>
      <c r="BF248" s="73"/>
      <c r="BG248" s="74"/>
      <c r="BH248" s="87" t="str">
        <f t="shared" si="75"/>
        <v>O.K</v>
      </c>
      <c r="BI248" s="70"/>
      <c r="BJ248" s="70"/>
      <c r="BK248" s="71"/>
    </row>
    <row r="249" spans="3:63" ht="18.75" customHeight="1">
      <c r="C249" s="84">
        <v>2201</v>
      </c>
      <c r="D249" s="85"/>
      <c r="E249" s="86"/>
      <c r="F249" s="127">
        <v>228592821333.333</v>
      </c>
      <c r="G249" s="73"/>
      <c r="H249" s="73"/>
      <c r="I249" s="73"/>
      <c r="J249" s="74"/>
      <c r="K249" s="88">
        <v>840</v>
      </c>
      <c r="L249" s="89"/>
      <c r="M249" s="89"/>
      <c r="N249" s="90"/>
      <c r="O249" s="72">
        <f t="shared" si="76"/>
        <v>18464.6</v>
      </c>
      <c r="P249" s="73"/>
      <c r="Q249" s="73"/>
      <c r="R249" s="73"/>
      <c r="S249" s="74"/>
      <c r="T249" s="72">
        <f t="shared" si="77"/>
        <v>13170.019999999999</v>
      </c>
      <c r="U249" s="73"/>
      <c r="V249" s="73"/>
      <c r="W249" s="73"/>
      <c r="X249" s="74"/>
      <c r="Y249" s="72">
        <f t="shared" si="70"/>
        <v>5294.58</v>
      </c>
      <c r="Z249" s="73"/>
      <c r="AA249" s="73"/>
      <c r="AB249" s="73"/>
      <c r="AC249" s="74"/>
      <c r="AD249" s="88">
        <f t="shared" si="71"/>
        <v>19.455760570515697</v>
      </c>
      <c r="AE249" s="89"/>
      <c r="AF249" s="89"/>
      <c r="AG249" s="89"/>
      <c r="AH249" s="90"/>
      <c r="AI249" s="84">
        <v>14</v>
      </c>
      <c r="AJ249" s="85"/>
      <c r="AK249" s="85"/>
      <c r="AL249" s="86"/>
      <c r="AM249" s="84">
        <v>0</v>
      </c>
      <c r="AN249" s="85"/>
      <c r="AO249" s="85"/>
      <c r="AP249" s="86"/>
      <c r="AQ249" s="72">
        <f t="shared" si="72"/>
        <v>0.7132578014145987</v>
      </c>
      <c r="AR249" s="73"/>
      <c r="AS249" s="73"/>
      <c r="AT249" s="74"/>
      <c r="AU249" s="72">
        <f t="shared" si="73"/>
        <v>1</v>
      </c>
      <c r="AV249" s="73"/>
      <c r="AW249" s="73"/>
      <c r="AX249" s="74"/>
      <c r="AY249" s="72">
        <f t="shared" si="74"/>
        <v>1</v>
      </c>
      <c r="AZ249" s="73"/>
      <c r="BA249" s="73"/>
      <c r="BB249" s="74"/>
      <c r="BC249" s="72">
        <f>Z230*AU249*AY249</f>
        <v>32</v>
      </c>
      <c r="BD249" s="73"/>
      <c r="BE249" s="73"/>
      <c r="BF249" s="73"/>
      <c r="BG249" s="74"/>
      <c r="BH249" s="87" t="str">
        <f t="shared" si="75"/>
        <v>O.K</v>
      </c>
      <c r="BI249" s="70"/>
      <c r="BJ249" s="70"/>
      <c r="BK249" s="71"/>
    </row>
    <row r="250" spans="3:63" ht="18.75" customHeight="1">
      <c r="C250" s="84">
        <v>2301</v>
      </c>
      <c r="D250" s="85"/>
      <c r="E250" s="86"/>
      <c r="F250" s="127">
        <v>195223979166.666</v>
      </c>
      <c r="G250" s="73"/>
      <c r="H250" s="73"/>
      <c r="I250" s="73"/>
      <c r="J250" s="74"/>
      <c r="K250" s="88">
        <v>845</v>
      </c>
      <c r="L250" s="89"/>
      <c r="M250" s="89"/>
      <c r="N250" s="90"/>
      <c r="O250" s="72">
        <f t="shared" si="76"/>
        <v>19413.43</v>
      </c>
      <c r="P250" s="73"/>
      <c r="Q250" s="73"/>
      <c r="R250" s="73"/>
      <c r="S250" s="74"/>
      <c r="T250" s="72">
        <f t="shared" si="77"/>
        <v>14311.08</v>
      </c>
      <c r="U250" s="73"/>
      <c r="V250" s="73"/>
      <c r="W250" s="73"/>
      <c r="X250" s="74"/>
      <c r="Y250" s="72">
        <f t="shared" si="70"/>
        <v>5102.35</v>
      </c>
      <c r="Z250" s="73"/>
      <c r="AA250" s="73"/>
      <c r="AB250" s="73"/>
      <c r="AC250" s="74"/>
      <c r="AD250" s="88">
        <f t="shared" si="71"/>
        <v>22.084816467751704</v>
      </c>
      <c r="AE250" s="89"/>
      <c r="AF250" s="89"/>
      <c r="AG250" s="89"/>
      <c r="AH250" s="90"/>
      <c r="AI250" s="84">
        <v>14</v>
      </c>
      <c r="AJ250" s="85"/>
      <c r="AK250" s="85"/>
      <c r="AL250" s="86"/>
      <c r="AM250" s="84">
        <v>0</v>
      </c>
      <c r="AN250" s="85"/>
      <c r="AO250" s="85"/>
      <c r="AP250" s="86"/>
      <c r="AQ250" s="72">
        <f t="shared" si="72"/>
        <v>0.737174213933344</v>
      </c>
      <c r="AR250" s="73"/>
      <c r="AS250" s="73"/>
      <c r="AT250" s="74"/>
      <c r="AU250" s="72">
        <f t="shared" si="73"/>
        <v>1</v>
      </c>
      <c r="AV250" s="73"/>
      <c r="AW250" s="73"/>
      <c r="AX250" s="74"/>
      <c r="AY250" s="72">
        <f t="shared" si="74"/>
        <v>1</v>
      </c>
      <c r="AZ250" s="73"/>
      <c r="BA250" s="73"/>
      <c r="BB250" s="74"/>
      <c r="BC250" s="72">
        <f>Z230*AU250*AY250</f>
        <v>32</v>
      </c>
      <c r="BD250" s="73"/>
      <c r="BE250" s="73"/>
      <c r="BF250" s="73"/>
      <c r="BG250" s="74"/>
      <c r="BH250" s="87" t="str">
        <f t="shared" si="75"/>
        <v>O.K</v>
      </c>
      <c r="BI250" s="70"/>
      <c r="BJ250" s="70"/>
      <c r="BK250" s="71"/>
    </row>
    <row r="251" spans="3:63" ht="18.75" customHeight="1">
      <c r="C251" s="84">
        <v>2401</v>
      </c>
      <c r="D251" s="85"/>
      <c r="E251" s="86"/>
      <c r="F251" s="127">
        <v>128503486833.333</v>
      </c>
      <c r="G251" s="73"/>
      <c r="H251" s="73"/>
      <c r="I251" s="73"/>
      <c r="J251" s="74"/>
      <c r="K251" s="88">
        <v>855</v>
      </c>
      <c r="L251" s="89"/>
      <c r="M251" s="89"/>
      <c r="N251" s="90"/>
      <c r="O251" s="72">
        <f t="shared" si="76"/>
        <v>16668.71</v>
      </c>
      <c r="P251" s="73"/>
      <c r="Q251" s="73"/>
      <c r="R251" s="73"/>
      <c r="S251" s="74"/>
      <c r="T251" s="72">
        <f t="shared" si="77"/>
        <v>12468.63</v>
      </c>
      <c r="U251" s="73"/>
      <c r="V251" s="73"/>
      <c r="W251" s="73"/>
      <c r="X251" s="74"/>
      <c r="Y251" s="72">
        <f t="shared" si="70"/>
        <v>4200.08</v>
      </c>
      <c r="Z251" s="73"/>
      <c r="AA251" s="73"/>
      <c r="AB251" s="73"/>
      <c r="AC251" s="74"/>
      <c r="AD251" s="88">
        <f t="shared" si="71"/>
        <v>27.94529929493321</v>
      </c>
      <c r="AE251" s="89"/>
      <c r="AF251" s="89"/>
      <c r="AG251" s="89"/>
      <c r="AH251" s="90"/>
      <c r="AI251" s="84">
        <v>14</v>
      </c>
      <c r="AJ251" s="85"/>
      <c r="AK251" s="85"/>
      <c r="AL251" s="86"/>
      <c r="AM251" s="84">
        <v>0</v>
      </c>
      <c r="AN251" s="85"/>
      <c r="AO251" s="85"/>
      <c r="AP251" s="86"/>
      <c r="AQ251" s="72">
        <f t="shared" si="72"/>
        <v>0.7480260920011207</v>
      </c>
      <c r="AR251" s="73"/>
      <c r="AS251" s="73"/>
      <c r="AT251" s="74"/>
      <c r="AU251" s="72">
        <f t="shared" si="73"/>
        <v>1</v>
      </c>
      <c r="AV251" s="73"/>
      <c r="AW251" s="73"/>
      <c r="AX251" s="74"/>
      <c r="AY251" s="72">
        <f t="shared" si="74"/>
        <v>1</v>
      </c>
      <c r="AZ251" s="73"/>
      <c r="BA251" s="73"/>
      <c r="BB251" s="74"/>
      <c r="BC251" s="72">
        <f>Z230*AU251*AY251</f>
        <v>32</v>
      </c>
      <c r="BD251" s="73"/>
      <c r="BE251" s="73"/>
      <c r="BF251" s="73"/>
      <c r="BG251" s="74"/>
      <c r="BH251" s="87" t="str">
        <f t="shared" si="75"/>
        <v>O.K</v>
      </c>
      <c r="BI251" s="70"/>
      <c r="BJ251" s="70"/>
      <c r="BK251" s="71"/>
    </row>
    <row r="252" spans="3:63" ht="18.75" customHeight="1">
      <c r="C252" s="84">
        <v>2501</v>
      </c>
      <c r="D252" s="85"/>
      <c r="E252" s="86"/>
      <c r="F252" s="127">
        <v>128503486833.333</v>
      </c>
      <c r="G252" s="73"/>
      <c r="H252" s="73"/>
      <c r="I252" s="73"/>
      <c r="J252" s="74"/>
      <c r="K252" s="88">
        <v>855</v>
      </c>
      <c r="L252" s="89"/>
      <c r="M252" s="89"/>
      <c r="N252" s="90"/>
      <c r="O252" s="72">
        <f t="shared" si="76"/>
        <v>10202.26</v>
      </c>
      <c r="P252" s="73"/>
      <c r="Q252" s="73"/>
      <c r="R252" s="73"/>
      <c r="S252" s="74"/>
      <c r="T252" s="72">
        <f t="shared" si="77"/>
        <v>7682.5</v>
      </c>
      <c r="U252" s="73"/>
      <c r="V252" s="73"/>
      <c r="W252" s="73"/>
      <c r="X252" s="74"/>
      <c r="Y252" s="72">
        <f t="shared" si="70"/>
        <v>2519.76</v>
      </c>
      <c r="Z252" s="73"/>
      <c r="AA252" s="73"/>
      <c r="AB252" s="73"/>
      <c r="AC252" s="74"/>
      <c r="AD252" s="88">
        <f t="shared" si="71"/>
        <v>16.765263364364706</v>
      </c>
      <c r="AE252" s="89"/>
      <c r="AF252" s="89"/>
      <c r="AG252" s="89"/>
      <c r="AH252" s="90"/>
      <c r="AI252" s="84">
        <v>14</v>
      </c>
      <c r="AJ252" s="85"/>
      <c r="AK252" s="85"/>
      <c r="AL252" s="86"/>
      <c r="AM252" s="84">
        <v>0</v>
      </c>
      <c r="AN252" s="85"/>
      <c r="AO252" s="85"/>
      <c r="AP252" s="86"/>
      <c r="AQ252" s="72">
        <f t="shared" si="72"/>
        <v>0.7530194290284702</v>
      </c>
      <c r="AR252" s="73"/>
      <c r="AS252" s="73"/>
      <c r="AT252" s="74"/>
      <c r="AU252" s="72">
        <f t="shared" si="73"/>
        <v>1</v>
      </c>
      <c r="AV252" s="73"/>
      <c r="AW252" s="73"/>
      <c r="AX252" s="74"/>
      <c r="AY252" s="72">
        <f t="shared" si="74"/>
        <v>1</v>
      </c>
      <c r="AZ252" s="73"/>
      <c r="BA252" s="73"/>
      <c r="BB252" s="74"/>
      <c r="BC252" s="72">
        <f>Z230*AU252*AY252</f>
        <v>32</v>
      </c>
      <c r="BD252" s="73"/>
      <c r="BE252" s="73"/>
      <c r="BF252" s="73"/>
      <c r="BG252" s="74"/>
      <c r="BH252" s="87" t="str">
        <f t="shared" si="75"/>
        <v>O.K</v>
      </c>
      <c r="BI252" s="70"/>
      <c r="BJ252" s="70"/>
      <c r="BK252" s="71"/>
    </row>
    <row r="253" spans="3:63" ht="18.75" customHeight="1">
      <c r="C253" s="84">
        <v>102</v>
      </c>
      <c r="D253" s="85"/>
      <c r="E253" s="86"/>
      <c r="F253" s="127">
        <v>128503486833.333</v>
      </c>
      <c r="G253" s="73"/>
      <c r="H253" s="73"/>
      <c r="I253" s="73"/>
      <c r="J253" s="74"/>
      <c r="K253" s="88">
        <v>855</v>
      </c>
      <c r="L253" s="89"/>
      <c r="M253" s="89"/>
      <c r="N253" s="90"/>
      <c r="O253" s="72">
        <f t="shared" si="76"/>
        <v>2.52</v>
      </c>
      <c r="P253" s="73"/>
      <c r="Q253" s="73"/>
      <c r="R253" s="73"/>
      <c r="S253" s="74"/>
      <c r="T253" s="72">
        <f t="shared" si="77"/>
        <v>0.7999999999999999</v>
      </c>
      <c r="U253" s="73"/>
      <c r="V253" s="73"/>
      <c r="W253" s="73"/>
      <c r="X253" s="74"/>
      <c r="Y253" s="72">
        <f t="shared" si="70"/>
        <v>1.7200000000000002</v>
      </c>
      <c r="Z253" s="73"/>
      <c r="AA253" s="73"/>
      <c r="AB253" s="73"/>
      <c r="AC253" s="74"/>
      <c r="AD253" s="88">
        <f t="shared" si="71"/>
        <v>0.011444047443688009</v>
      </c>
      <c r="AE253" s="89"/>
      <c r="AF253" s="89"/>
      <c r="AG253" s="89"/>
      <c r="AH253" s="90"/>
      <c r="AI253" s="84">
        <v>14</v>
      </c>
      <c r="AJ253" s="85"/>
      <c r="AK253" s="85"/>
      <c r="AL253" s="86"/>
      <c r="AM253" s="84">
        <v>12</v>
      </c>
      <c r="AN253" s="85"/>
      <c r="AO253" s="85"/>
      <c r="AP253" s="86"/>
      <c r="AQ253" s="72">
        <f t="shared" si="72"/>
        <v>0.31746031746031744</v>
      </c>
      <c r="AR253" s="73"/>
      <c r="AS253" s="73"/>
      <c r="AT253" s="74"/>
      <c r="AU253" s="72">
        <f t="shared" si="73"/>
        <v>1</v>
      </c>
      <c r="AV253" s="73"/>
      <c r="AW253" s="73"/>
      <c r="AX253" s="74"/>
      <c r="AY253" s="72">
        <f t="shared" si="74"/>
        <v>1</v>
      </c>
      <c r="AZ253" s="73"/>
      <c r="BA253" s="73"/>
      <c r="BB253" s="74"/>
      <c r="BC253" s="72">
        <f>Z230*AU253*AY253</f>
        <v>32</v>
      </c>
      <c r="BD253" s="73"/>
      <c r="BE253" s="73"/>
      <c r="BF253" s="73"/>
      <c r="BG253" s="74"/>
      <c r="BH253" s="87" t="str">
        <f t="shared" si="75"/>
        <v>O.K</v>
      </c>
      <c r="BI253" s="70"/>
      <c r="BJ253" s="70"/>
      <c r="BK253" s="71"/>
    </row>
    <row r="254" spans="3:63" ht="18.75" customHeight="1">
      <c r="C254" s="84">
        <v>202</v>
      </c>
      <c r="D254" s="85"/>
      <c r="E254" s="86"/>
      <c r="F254" s="127">
        <v>128503486833.333</v>
      </c>
      <c r="G254" s="73"/>
      <c r="H254" s="73"/>
      <c r="I254" s="73"/>
      <c r="J254" s="74"/>
      <c r="K254" s="88">
        <v>855</v>
      </c>
      <c r="L254" s="89"/>
      <c r="M254" s="89"/>
      <c r="N254" s="90"/>
      <c r="O254" s="72">
        <f t="shared" si="76"/>
        <v>8398.400000000001</v>
      </c>
      <c r="P254" s="73"/>
      <c r="Q254" s="73"/>
      <c r="R254" s="73"/>
      <c r="S254" s="74"/>
      <c r="T254" s="72">
        <f t="shared" si="77"/>
        <v>6132.92</v>
      </c>
      <c r="U254" s="73"/>
      <c r="V254" s="73"/>
      <c r="W254" s="73"/>
      <c r="X254" s="74"/>
      <c r="Y254" s="72">
        <f t="shared" si="70"/>
        <v>2265.4800000000014</v>
      </c>
      <c r="Z254" s="73"/>
      <c r="AA254" s="73"/>
      <c r="AB254" s="73"/>
      <c r="AC254" s="74"/>
      <c r="AD254" s="88">
        <f t="shared" si="71"/>
        <v>15.073407327166468</v>
      </c>
      <c r="AE254" s="89"/>
      <c r="AF254" s="89"/>
      <c r="AG254" s="89"/>
      <c r="AH254" s="90"/>
      <c r="AI254" s="84">
        <v>14</v>
      </c>
      <c r="AJ254" s="85"/>
      <c r="AK254" s="85"/>
      <c r="AL254" s="86"/>
      <c r="AM254" s="84">
        <v>12</v>
      </c>
      <c r="AN254" s="85"/>
      <c r="AO254" s="85"/>
      <c r="AP254" s="86"/>
      <c r="AQ254" s="72">
        <f t="shared" si="72"/>
        <v>0.7302486187845303</v>
      </c>
      <c r="AR254" s="73"/>
      <c r="AS254" s="73"/>
      <c r="AT254" s="74"/>
      <c r="AU254" s="72">
        <f t="shared" si="73"/>
        <v>1</v>
      </c>
      <c r="AV254" s="73"/>
      <c r="AW254" s="73"/>
      <c r="AX254" s="74"/>
      <c r="AY254" s="72">
        <f t="shared" si="74"/>
        <v>1</v>
      </c>
      <c r="AZ254" s="73"/>
      <c r="BA254" s="73"/>
      <c r="BB254" s="74"/>
      <c r="BC254" s="72">
        <f>Z230*AU254*AY254</f>
        <v>32</v>
      </c>
      <c r="BD254" s="73"/>
      <c r="BE254" s="73"/>
      <c r="BF254" s="73"/>
      <c r="BG254" s="74"/>
      <c r="BH254" s="87" t="str">
        <f t="shared" si="75"/>
        <v>O.K</v>
      </c>
      <c r="BI254" s="70"/>
      <c r="BJ254" s="70"/>
      <c r="BK254" s="71"/>
    </row>
    <row r="255" spans="3:63" ht="18.75" customHeight="1">
      <c r="C255" s="84">
        <v>302</v>
      </c>
      <c r="D255" s="85"/>
      <c r="E255" s="86"/>
      <c r="F255" s="127">
        <v>195223979166.666</v>
      </c>
      <c r="G255" s="73"/>
      <c r="H255" s="73"/>
      <c r="I255" s="73"/>
      <c r="J255" s="74"/>
      <c r="K255" s="88">
        <v>845</v>
      </c>
      <c r="L255" s="89"/>
      <c r="M255" s="89"/>
      <c r="N255" s="90"/>
      <c r="O255" s="72">
        <f t="shared" si="76"/>
        <v>13531.189999999999</v>
      </c>
      <c r="P255" s="73"/>
      <c r="Q255" s="73"/>
      <c r="R255" s="73"/>
      <c r="S255" s="74"/>
      <c r="T255" s="72">
        <f t="shared" si="77"/>
        <v>9881.199999999999</v>
      </c>
      <c r="U255" s="73"/>
      <c r="V255" s="73"/>
      <c r="W255" s="73"/>
      <c r="X255" s="74"/>
      <c r="Y255" s="72">
        <f t="shared" si="70"/>
        <v>3649.99</v>
      </c>
      <c r="Z255" s="73"/>
      <c r="AA255" s="73"/>
      <c r="AB255" s="73"/>
      <c r="AC255" s="74"/>
      <c r="AD255" s="88">
        <f t="shared" si="71"/>
        <v>15.798477027081448</v>
      </c>
      <c r="AE255" s="89"/>
      <c r="AF255" s="89"/>
      <c r="AG255" s="89"/>
      <c r="AH255" s="90"/>
      <c r="AI255" s="84">
        <v>14</v>
      </c>
      <c r="AJ255" s="85"/>
      <c r="AK255" s="85"/>
      <c r="AL255" s="86"/>
      <c r="AM255" s="84">
        <v>12</v>
      </c>
      <c r="AN255" s="85"/>
      <c r="AO255" s="85"/>
      <c r="AP255" s="86"/>
      <c r="AQ255" s="72">
        <f t="shared" si="72"/>
        <v>0.7302535844962638</v>
      </c>
      <c r="AR255" s="73"/>
      <c r="AS255" s="73"/>
      <c r="AT255" s="74"/>
      <c r="AU255" s="72">
        <f t="shared" si="73"/>
        <v>1</v>
      </c>
      <c r="AV255" s="73"/>
      <c r="AW255" s="73"/>
      <c r="AX255" s="74"/>
      <c r="AY255" s="72">
        <f t="shared" si="74"/>
        <v>1</v>
      </c>
      <c r="AZ255" s="73"/>
      <c r="BA255" s="73"/>
      <c r="BB255" s="74"/>
      <c r="BC255" s="72">
        <f>Z230*AU255*AY255</f>
        <v>32</v>
      </c>
      <c r="BD255" s="73"/>
      <c r="BE255" s="73"/>
      <c r="BF255" s="73"/>
      <c r="BG255" s="74"/>
      <c r="BH255" s="87" t="str">
        <f t="shared" si="75"/>
        <v>O.K</v>
      </c>
      <c r="BI255" s="70"/>
      <c r="BJ255" s="70"/>
      <c r="BK255" s="71"/>
    </row>
    <row r="256" spans="3:63" ht="18.75" customHeight="1">
      <c r="C256" s="84">
        <v>402</v>
      </c>
      <c r="D256" s="85"/>
      <c r="E256" s="86"/>
      <c r="F256" s="127">
        <v>228592821333.333</v>
      </c>
      <c r="G256" s="73"/>
      <c r="H256" s="73"/>
      <c r="I256" s="73"/>
      <c r="J256" s="74"/>
      <c r="K256" s="88">
        <v>840</v>
      </c>
      <c r="L256" s="89"/>
      <c r="M256" s="89"/>
      <c r="N256" s="90"/>
      <c r="O256" s="72">
        <f t="shared" si="76"/>
        <v>15624.74</v>
      </c>
      <c r="P256" s="73"/>
      <c r="Q256" s="73"/>
      <c r="R256" s="73"/>
      <c r="S256" s="74"/>
      <c r="T256" s="72">
        <f t="shared" si="77"/>
        <v>11268.66</v>
      </c>
      <c r="U256" s="73"/>
      <c r="V256" s="73"/>
      <c r="W256" s="73"/>
      <c r="X256" s="74"/>
      <c r="Y256" s="72">
        <f t="shared" si="70"/>
        <v>4356.08</v>
      </c>
      <c r="Z256" s="73"/>
      <c r="AA256" s="73"/>
      <c r="AB256" s="73"/>
      <c r="AC256" s="74"/>
      <c r="AD256" s="88">
        <f t="shared" si="71"/>
        <v>16.007095842543134</v>
      </c>
      <c r="AE256" s="89"/>
      <c r="AF256" s="89"/>
      <c r="AG256" s="89"/>
      <c r="AH256" s="90"/>
      <c r="AI256" s="84">
        <v>14</v>
      </c>
      <c r="AJ256" s="85"/>
      <c r="AK256" s="85"/>
      <c r="AL256" s="86"/>
      <c r="AM256" s="84">
        <v>12</v>
      </c>
      <c r="AN256" s="85"/>
      <c r="AO256" s="85"/>
      <c r="AP256" s="86"/>
      <c r="AQ256" s="72">
        <f t="shared" si="72"/>
        <v>0.7212062408718481</v>
      </c>
      <c r="AR256" s="73"/>
      <c r="AS256" s="73"/>
      <c r="AT256" s="74"/>
      <c r="AU256" s="72">
        <f t="shared" si="73"/>
        <v>1</v>
      </c>
      <c r="AV256" s="73"/>
      <c r="AW256" s="73"/>
      <c r="AX256" s="74"/>
      <c r="AY256" s="72">
        <f t="shared" si="74"/>
        <v>1</v>
      </c>
      <c r="AZ256" s="73"/>
      <c r="BA256" s="73"/>
      <c r="BB256" s="74"/>
      <c r="BC256" s="72">
        <f>Z230*AU256*AY256</f>
        <v>32</v>
      </c>
      <c r="BD256" s="73"/>
      <c r="BE256" s="73"/>
      <c r="BF256" s="73"/>
      <c r="BG256" s="74"/>
      <c r="BH256" s="87" t="str">
        <f t="shared" si="75"/>
        <v>O.K</v>
      </c>
      <c r="BI256" s="70"/>
      <c r="BJ256" s="70"/>
      <c r="BK256" s="71"/>
    </row>
    <row r="257" spans="3:63" ht="18.75" customHeight="1">
      <c r="C257" s="84">
        <v>502</v>
      </c>
      <c r="D257" s="85"/>
      <c r="E257" s="86"/>
      <c r="F257" s="127">
        <v>228592821333.333</v>
      </c>
      <c r="G257" s="73"/>
      <c r="H257" s="73"/>
      <c r="I257" s="73"/>
      <c r="J257" s="74"/>
      <c r="K257" s="88">
        <v>840</v>
      </c>
      <c r="L257" s="89"/>
      <c r="M257" s="89"/>
      <c r="N257" s="90"/>
      <c r="O257" s="72">
        <f t="shared" si="76"/>
        <v>14846.369999999999</v>
      </c>
      <c r="P257" s="73"/>
      <c r="Q257" s="73"/>
      <c r="R257" s="73"/>
      <c r="S257" s="74"/>
      <c r="T257" s="72">
        <f t="shared" si="77"/>
        <v>10333.3</v>
      </c>
      <c r="U257" s="73"/>
      <c r="V257" s="73"/>
      <c r="W257" s="73"/>
      <c r="X257" s="74"/>
      <c r="Y257" s="72">
        <f t="shared" si="70"/>
        <v>4513.07</v>
      </c>
      <c r="Z257" s="73"/>
      <c r="AA257" s="73"/>
      <c r="AB257" s="73"/>
      <c r="AC257" s="74"/>
      <c r="AD257" s="88">
        <f t="shared" si="71"/>
        <v>16.58398010002253</v>
      </c>
      <c r="AE257" s="89"/>
      <c r="AF257" s="89"/>
      <c r="AG257" s="89"/>
      <c r="AH257" s="90"/>
      <c r="AI257" s="84">
        <v>14</v>
      </c>
      <c r="AJ257" s="85"/>
      <c r="AK257" s="85"/>
      <c r="AL257" s="86"/>
      <c r="AM257" s="84">
        <v>12</v>
      </c>
      <c r="AN257" s="85"/>
      <c r="AO257" s="85"/>
      <c r="AP257" s="86"/>
      <c r="AQ257" s="72">
        <f t="shared" si="72"/>
        <v>0.6960152549074285</v>
      </c>
      <c r="AR257" s="73"/>
      <c r="AS257" s="73"/>
      <c r="AT257" s="74"/>
      <c r="AU257" s="72">
        <f t="shared" si="73"/>
        <v>1</v>
      </c>
      <c r="AV257" s="73"/>
      <c r="AW257" s="73"/>
      <c r="AX257" s="74"/>
      <c r="AY257" s="72">
        <f t="shared" si="74"/>
        <v>1</v>
      </c>
      <c r="AZ257" s="73"/>
      <c r="BA257" s="73"/>
      <c r="BB257" s="74"/>
      <c r="BC257" s="72">
        <f>Z230*AU257*AY257</f>
        <v>32</v>
      </c>
      <c r="BD257" s="73"/>
      <c r="BE257" s="73"/>
      <c r="BF257" s="73"/>
      <c r="BG257" s="74"/>
      <c r="BH257" s="87" t="str">
        <f t="shared" si="75"/>
        <v>O.K</v>
      </c>
      <c r="BI257" s="70"/>
      <c r="BJ257" s="70"/>
      <c r="BK257" s="71"/>
    </row>
    <row r="258" spans="3:63" ht="18.75" customHeight="1">
      <c r="C258" s="84">
        <v>602</v>
      </c>
      <c r="D258" s="85"/>
      <c r="E258" s="86"/>
      <c r="F258" s="127">
        <v>195223979166.666</v>
      </c>
      <c r="G258" s="73"/>
      <c r="H258" s="73"/>
      <c r="I258" s="73"/>
      <c r="J258" s="74"/>
      <c r="K258" s="88">
        <v>845</v>
      </c>
      <c r="L258" s="89"/>
      <c r="M258" s="89"/>
      <c r="N258" s="90"/>
      <c r="O258" s="72">
        <f t="shared" si="76"/>
        <v>11268.54</v>
      </c>
      <c r="P258" s="73"/>
      <c r="Q258" s="73"/>
      <c r="R258" s="73"/>
      <c r="S258" s="74"/>
      <c r="T258" s="72">
        <f t="shared" si="77"/>
        <v>7043.54</v>
      </c>
      <c r="U258" s="73"/>
      <c r="V258" s="73"/>
      <c r="W258" s="73"/>
      <c r="X258" s="74"/>
      <c r="Y258" s="72">
        <f t="shared" si="70"/>
        <v>4225.000000000001</v>
      </c>
      <c r="Z258" s="73"/>
      <c r="AA258" s="73"/>
      <c r="AB258" s="73"/>
      <c r="AC258" s="74"/>
      <c r="AD258" s="88">
        <f t="shared" si="71"/>
        <v>18.287328304849915</v>
      </c>
      <c r="AE258" s="89"/>
      <c r="AF258" s="89"/>
      <c r="AG258" s="89"/>
      <c r="AH258" s="90"/>
      <c r="AI258" s="84">
        <v>14</v>
      </c>
      <c r="AJ258" s="85"/>
      <c r="AK258" s="85"/>
      <c r="AL258" s="86"/>
      <c r="AM258" s="84">
        <v>12</v>
      </c>
      <c r="AN258" s="85"/>
      <c r="AO258" s="85"/>
      <c r="AP258" s="86"/>
      <c r="AQ258" s="72">
        <f t="shared" si="72"/>
        <v>0.625062341705314</v>
      </c>
      <c r="AR258" s="73"/>
      <c r="AS258" s="73"/>
      <c r="AT258" s="74"/>
      <c r="AU258" s="72">
        <f t="shared" si="73"/>
        <v>1</v>
      </c>
      <c r="AV258" s="73"/>
      <c r="AW258" s="73"/>
      <c r="AX258" s="74"/>
      <c r="AY258" s="72">
        <f t="shared" si="74"/>
        <v>1</v>
      </c>
      <c r="AZ258" s="73"/>
      <c r="BA258" s="73"/>
      <c r="BB258" s="74"/>
      <c r="BC258" s="72">
        <f>Z230*AU258*AY258</f>
        <v>32</v>
      </c>
      <c r="BD258" s="73"/>
      <c r="BE258" s="73"/>
      <c r="BF258" s="73"/>
      <c r="BG258" s="74"/>
      <c r="BH258" s="87" t="str">
        <f t="shared" si="75"/>
        <v>O.K</v>
      </c>
      <c r="BI258" s="70"/>
      <c r="BJ258" s="70"/>
      <c r="BK258" s="71"/>
    </row>
    <row r="259" spans="3:63" ht="18.75" customHeight="1">
      <c r="C259" s="84">
        <v>702</v>
      </c>
      <c r="D259" s="85"/>
      <c r="E259" s="86"/>
      <c r="F259" s="127">
        <v>161861132000</v>
      </c>
      <c r="G259" s="73"/>
      <c r="H259" s="73"/>
      <c r="I259" s="73"/>
      <c r="J259" s="74"/>
      <c r="K259" s="88">
        <v>850</v>
      </c>
      <c r="L259" s="89"/>
      <c r="M259" s="89"/>
      <c r="N259" s="90"/>
      <c r="O259" s="72">
        <f t="shared" si="76"/>
        <v>4902.9</v>
      </c>
      <c r="P259" s="73"/>
      <c r="Q259" s="73"/>
      <c r="R259" s="73"/>
      <c r="S259" s="74"/>
      <c r="T259" s="72">
        <f t="shared" si="77"/>
        <v>1310.84</v>
      </c>
      <c r="U259" s="73"/>
      <c r="V259" s="73"/>
      <c r="W259" s="73"/>
      <c r="X259" s="74"/>
      <c r="Y259" s="72">
        <f t="shared" si="70"/>
        <v>3592.0599999999995</v>
      </c>
      <c r="Z259" s="73"/>
      <c r="AA259" s="73"/>
      <c r="AB259" s="73"/>
      <c r="AC259" s="74"/>
      <c r="AD259" s="88">
        <f t="shared" si="71"/>
        <v>18.86339828637798</v>
      </c>
      <c r="AE259" s="89"/>
      <c r="AF259" s="89"/>
      <c r="AG259" s="89"/>
      <c r="AH259" s="90"/>
      <c r="AI259" s="84">
        <v>14</v>
      </c>
      <c r="AJ259" s="85"/>
      <c r="AK259" s="85"/>
      <c r="AL259" s="86"/>
      <c r="AM259" s="84">
        <v>12</v>
      </c>
      <c r="AN259" s="85"/>
      <c r="AO259" s="85"/>
      <c r="AP259" s="86"/>
      <c r="AQ259" s="72">
        <f t="shared" si="72"/>
        <v>0.26736013379836426</v>
      </c>
      <c r="AR259" s="73"/>
      <c r="AS259" s="73"/>
      <c r="AT259" s="74"/>
      <c r="AU259" s="72">
        <f t="shared" si="73"/>
        <v>1</v>
      </c>
      <c r="AV259" s="73"/>
      <c r="AW259" s="73"/>
      <c r="AX259" s="74"/>
      <c r="AY259" s="72">
        <f t="shared" si="74"/>
        <v>1</v>
      </c>
      <c r="AZ259" s="73"/>
      <c r="BA259" s="73"/>
      <c r="BB259" s="74"/>
      <c r="BC259" s="72">
        <f>Z230*AU259*AY259</f>
        <v>32</v>
      </c>
      <c r="BD259" s="73"/>
      <c r="BE259" s="73"/>
      <c r="BF259" s="73"/>
      <c r="BG259" s="74"/>
      <c r="BH259" s="87" t="str">
        <f t="shared" si="75"/>
        <v>O.K</v>
      </c>
      <c r="BI259" s="70"/>
      <c r="BJ259" s="70"/>
      <c r="BK259" s="71"/>
    </row>
    <row r="260" spans="3:63" ht="18.75" customHeight="1">
      <c r="C260" s="84">
        <v>1102</v>
      </c>
      <c r="D260" s="85"/>
      <c r="E260" s="86"/>
      <c r="F260" s="127">
        <v>161861132000</v>
      </c>
      <c r="G260" s="73"/>
      <c r="H260" s="73"/>
      <c r="I260" s="73"/>
      <c r="J260" s="74"/>
      <c r="K260" s="88">
        <v>850</v>
      </c>
      <c r="L260" s="89"/>
      <c r="M260" s="89"/>
      <c r="N260" s="90"/>
      <c r="O260" s="72">
        <f>MAX(AX41,AX95)</f>
        <v>1465.9599999999998</v>
      </c>
      <c r="P260" s="73"/>
      <c r="Q260" s="73"/>
      <c r="R260" s="73"/>
      <c r="S260" s="74"/>
      <c r="T260" s="72">
        <f>MIN(BB41,BB95)</f>
        <v>-1865.5900000000001</v>
      </c>
      <c r="U260" s="73"/>
      <c r="V260" s="73"/>
      <c r="W260" s="73"/>
      <c r="X260" s="74"/>
      <c r="Y260" s="72">
        <f t="shared" si="70"/>
        <v>3331.55</v>
      </c>
      <c r="Z260" s="73"/>
      <c r="AA260" s="73"/>
      <c r="AB260" s="73"/>
      <c r="AC260" s="74"/>
      <c r="AD260" s="88">
        <f t="shared" si="71"/>
        <v>17.495352126908394</v>
      </c>
      <c r="AE260" s="89"/>
      <c r="AF260" s="89"/>
      <c r="AG260" s="89"/>
      <c r="AH260" s="90"/>
      <c r="AI260" s="84">
        <v>14</v>
      </c>
      <c r="AJ260" s="85"/>
      <c r="AK260" s="85"/>
      <c r="AL260" s="86"/>
      <c r="AM260" s="84">
        <v>12</v>
      </c>
      <c r="AN260" s="85"/>
      <c r="AO260" s="85"/>
      <c r="AP260" s="86"/>
      <c r="AQ260" s="72">
        <f t="shared" si="72"/>
        <v>-1.2726063466943167</v>
      </c>
      <c r="AR260" s="73"/>
      <c r="AS260" s="73"/>
      <c r="AT260" s="74"/>
      <c r="AU260" s="72">
        <f t="shared" si="73"/>
        <v>1.028469582719681</v>
      </c>
      <c r="AV260" s="73"/>
      <c r="AW260" s="73"/>
      <c r="AX260" s="74"/>
      <c r="AY260" s="72">
        <f t="shared" si="74"/>
        <v>1</v>
      </c>
      <c r="AZ260" s="73"/>
      <c r="BA260" s="73"/>
      <c r="BB260" s="74"/>
      <c r="BC260" s="72">
        <f>Z230*AU260*AY260</f>
        <v>32.91102664702979</v>
      </c>
      <c r="BD260" s="73"/>
      <c r="BE260" s="73"/>
      <c r="BF260" s="73"/>
      <c r="BG260" s="74"/>
      <c r="BH260" s="87" t="str">
        <f t="shared" si="75"/>
        <v>O.K</v>
      </c>
      <c r="BI260" s="70"/>
      <c r="BJ260" s="70"/>
      <c r="BK260" s="71"/>
    </row>
    <row r="261" spans="3:63" ht="18.75" customHeight="1">
      <c r="C261" s="84">
        <v>1202</v>
      </c>
      <c r="D261" s="85"/>
      <c r="E261" s="86"/>
      <c r="F261" s="127">
        <v>128503486833.333</v>
      </c>
      <c r="G261" s="73"/>
      <c r="H261" s="73"/>
      <c r="I261" s="73"/>
      <c r="J261" s="74"/>
      <c r="K261" s="88">
        <v>855</v>
      </c>
      <c r="L261" s="89"/>
      <c r="M261" s="89"/>
      <c r="N261" s="90"/>
      <c r="O261" s="72">
        <f>MAX(AX42,AX96)</f>
        <v>5930.04</v>
      </c>
      <c r="P261" s="73"/>
      <c r="Q261" s="73"/>
      <c r="R261" s="73"/>
      <c r="S261" s="74"/>
      <c r="T261" s="72">
        <f>MIN(BB42,BB96)</f>
        <v>2222.63</v>
      </c>
      <c r="U261" s="73"/>
      <c r="V261" s="73"/>
      <c r="W261" s="73"/>
      <c r="X261" s="74"/>
      <c r="Y261" s="72">
        <f t="shared" si="70"/>
        <v>3707.41</v>
      </c>
      <c r="Z261" s="73"/>
      <c r="AA261" s="73"/>
      <c r="AB261" s="73"/>
      <c r="AC261" s="74"/>
      <c r="AD261" s="88">
        <f t="shared" si="71"/>
        <v>24.66731158907172</v>
      </c>
      <c r="AE261" s="89"/>
      <c r="AF261" s="89"/>
      <c r="AG261" s="89"/>
      <c r="AH261" s="90"/>
      <c r="AI261" s="84">
        <v>14</v>
      </c>
      <c r="AJ261" s="85"/>
      <c r="AK261" s="85"/>
      <c r="AL261" s="86"/>
      <c r="AM261" s="84">
        <v>12</v>
      </c>
      <c r="AN261" s="85"/>
      <c r="AO261" s="85"/>
      <c r="AP261" s="86"/>
      <c r="AQ261" s="72">
        <f t="shared" si="72"/>
        <v>0.3748086016283196</v>
      </c>
      <c r="AR261" s="73"/>
      <c r="AS261" s="73"/>
      <c r="AT261" s="74"/>
      <c r="AU261" s="72">
        <f t="shared" si="73"/>
        <v>1</v>
      </c>
      <c r="AV261" s="73"/>
      <c r="AW261" s="73"/>
      <c r="AX261" s="74"/>
      <c r="AY261" s="72">
        <f t="shared" si="74"/>
        <v>1</v>
      </c>
      <c r="AZ261" s="73"/>
      <c r="BA261" s="73"/>
      <c r="BB261" s="74"/>
      <c r="BC261" s="72">
        <f>Z230*AU261*AY261</f>
        <v>32</v>
      </c>
      <c r="BD261" s="73"/>
      <c r="BE261" s="73"/>
      <c r="BF261" s="73"/>
      <c r="BG261" s="74"/>
      <c r="BH261" s="87" t="str">
        <f t="shared" si="75"/>
        <v>O.K</v>
      </c>
      <c r="BI261" s="70"/>
      <c r="BJ261" s="70"/>
      <c r="BK261" s="71"/>
    </row>
    <row r="262" spans="3:63" ht="18.75" customHeight="1">
      <c r="C262" s="84">
        <v>1302</v>
      </c>
      <c r="D262" s="85"/>
      <c r="E262" s="86"/>
      <c r="F262" s="127">
        <v>161861132000</v>
      </c>
      <c r="G262" s="73"/>
      <c r="H262" s="73"/>
      <c r="I262" s="73"/>
      <c r="J262" s="74"/>
      <c r="K262" s="88">
        <v>850</v>
      </c>
      <c r="L262" s="89"/>
      <c r="M262" s="89"/>
      <c r="N262" s="90"/>
      <c r="O262" s="72">
        <f>MAX(AX43,AX97)</f>
        <v>7430.6900000000005</v>
      </c>
      <c r="P262" s="73"/>
      <c r="Q262" s="73"/>
      <c r="R262" s="73"/>
      <c r="S262" s="74"/>
      <c r="T262" s="72">
        <f>MIN(BB43,BB97)</f>
        <v>3752.92</v>
      </c>
      <c r="U262" s="73"/>
      <c r="V262" s="73"/>
      <c r="W262" s="73"/>
      <c r="X262" s="74"/>
      <c r="Y262" s="72">
        <f t="shared" si="70"/>
        <v>3677.7700000000004</v>
      </c>
      <c r="Z262" s="73"/>
      <c r="AA262" s="73"/>
      <c r="AB262" s="73"/>
      <c r="AC262" s="74"/>
      <c r="AD262" s="88">
        <f t="shared" si="71"/>
        <v>19.313497078470945</v>
      </c>
      <c r="AE262" s="89"/>
      <c r="AF262" s="89"/>
      <c r="AG262" s="89"/>
      <c r="AH262" s="90"/>
      <c r="AI262" s="84">
        <v>14</v>
      </c>
      <c r="AJ262" s="85"/>
      <c r="AK262" s="85"/>
      <c r="AL262" s="86"/>
      <c r="AM262" s="84">
        <v>12</v>
      </c>
      <c r="AN262" s="85"/>
      <c r="AO262" s="85"/>
      <c r="AP262" s="86"/>
      <c r="AQ262" s="72">
        <f t="shared" si="72"/>
        <v>0.505056730936158</v>
      </c>
      <c r="AR262" s="73"/>
      <c r="AS262" s="73"/>
      <c r="AT262" s="74"/>
      <c r="AU262" s="72">
        <f t="shared" si="73"/>
        <v>1</v>
      </c>
      <c r="AV262" s="73"/>
      <c r="AW262" s="73"/>
      <c r="AX262" s="74"/>
      <c r="AY262" s="72">
        <f t="shared" si="74"/>
        <v>1</v>
      </c>
      <c r="AZ262" s="73"/>
      <c r="BA262" s="73"/>
      <c r="BB262" s="74"/>
      <c r="BC262" s="72">
        <f>Z230*AU262*AY262</f>
        <v>32</v>
      </c>
      <c r="BD262" s="73"/>
      <c r="BE262" s="73"/>
      <c r="BF262" s="73"/>
      <c r="BG262" s="74"/>
      <c r="BH262" s="87" t="str">
        <f t="shared" si="75"/>
        <v>O.K</v>
      </c>
      <c r="BI262" s="70"/>
      <c r="BJ262" s="70"/>
      <c r="BK262" s="71"/>
    </row>
    <row r="263" spans="3:63" ht="18.75" customHeight="1">
      <c r="C263" s="84">
        <v>1402</v>
      </c>
      <c r="D263" s="85"/>
      <c r="E263" s="86"/>
      <c r="F263" s="127">
        <v>128503486833.333</v>
      </c>
      <c r="G263" s="73"/>
      <c r="H263" s="73"/>
      <c r="I263" s="73"/>
      <c r="J263" s="74"/>
      <c r="K263" s="88">
        <v>855</v>
      </c>
      <c r="L263" s="89"/>
      <c r="M263" s="89"/>
      <c r="N263" s="90"/>
      <c r="O263" s="72">
        <f>MAX(AX44,AX98)</f>
        <v>5931.98</v>
      </c>
      <c r="P263" s="73"/>
      <c r="Q263" s="73"/>
      <c r="R263" s="73"/>
      <c r="S263" s="74"/>
      <c r="T263" s="72">
        <f>MIN(BB44,BB98)</f>
        <v>2224.3399999999997</v>
      </c>
      <c r="U263" s="73"/>
      <c r="V263" s="73"/>
      <c r="W263" s="73"/>
      <c r="X263" s="74"/>
      <c r="Y263" s="72">
        <f t="shared" si="70"/>
        <v>3707.64</v>
      </c>
      <c r="Z263" s="73"/>
      <c r="AA263" s="73"/>
      <c r="AB263" s="73"/>
      <c r="AC263" s="74"/>
      <c r="AD263" s="88">
        <f t="shared" si="71"/>
        <v>24.668841897741512</v>
      </c>
      <c r="AE263" s="89"/>
      <c r="AF263" s="89"/>
      <c r="AG263" s="89"/>
      <c r="AH263" s="90"/>
      <c r="AI263" s="84">
        <v>14</v>
      </c>
      <c r="AJ263" s="85"/>
      <c r="AK263" s="85"/>
      <c r="AL263" s="86"/>
      <c r="AM263" s="84">
        <v>12</v>
      </c>
      <c r="AN263" s="85"/>
      <c r="AO263" s="85"/>
      <c r="AP263" s="86"/>
      <c r="AQ263" s="72">
        <f t="shared" si="72"/>
        <v>0.37497429188904885</v>
      </c>
      <c r="AR263" s="73"/>
      <c r="AS263" s="73"/>
      <c r="AT263" s="74"/>
      <c r="AU263" s="72">
        <f t="shared" si="73"/>
        <v>1</v>
      </c>
      <c r="AV263" s="73"/>
      <c r="AW263" s="73"/>
      <c r="AX263" s="74"/>
      <c r="AY263" s="72">
        <f t="shared" si="74"/>
        <v>1</v>
      </c>
      <c r="AZ263" s="73"/>
      <c r="BA263" s="73"/>
      <c r="BB263" s="74"/>
      <c r="BC263" s="72">
        <f>Z230*AU263*AY263</f>
        <v>32</v>
      </c>
      <c r="BD263" s="73"/>
      <c r="BE263" s="73"/>
      <c r="BF263" s="73"/>
      <c r="BG263" s="74"/>
      <c r="BH263" s="87" t="str">
        <f t="shared" si="75"/>
        <v>O.K</v>
      </c>
      <c r="BI263" s="70"/>
      <c r="BJ263" s="70"/>
      <c r="BK263" s="71"/>
    </row>
    <row r="264" spans="3:63" ht="18.75" customHeight="1">
      <c r="C264" s="84">
        <v>1502</v>
      </c>
      <c r="D264" s="85"/>
      <c r="E264" s="86"/>
      <c r="F264" s="127">
        <v>161861132000</v>
      </c>
      <c r="G264" s="73"/>
      <c r="H264" s="73"/>
      <c r="I264" s="73"/>
      <c r="J264" s="74"/>
      <c r="K264" s="88">
        <v>850</v>
      </c>
      <c r="L264" s="89"/>
      <c r="M264" s="89"/>
      <c r="N264" s="90"/>
      <c r="O264" s="72">
        <f>MAX(AX45,AX99)</f>
        <v>1470.2199999999998</v>
      </c>
      <c r="P264" s="73"/>
      <c r="Q264" s="73"/>
      <c r="R264" s="73"/>
      <c r="S264" s="74"/>
      <c r="T264" s="72">
        <f>MIN(BB45,BB99)</f>
        <v>-1862.01</v>
      </c>
      <c r="U264" s="73"/>
      <c r="V264" s="73"/>
      <c r="W264" s="73"/>
      <c r="X264" s="74"/>
      <c r="Y264" s="72">
        <f t="shared" si="70"/>
        <v>3332.2299999999996</v>
      </c>
      <c r="Z264" s="73"/>
      <c r="AA264" s="73"/>
      <c r="AB264" s="73"/>
      <c r="AC264" s="74"/>
      <c r="AD264" s="88">
        <f t="shared" si="71"/>
        <v>17.498923089207107</v>
      </c>
      <c r="AE264" s="89"/>
      <c r="AF264" s="89"/>
      <c r="AG264" s="89"/>
      <c r="AH264" s="90"/>
      <c r="AI264" s="84">
        <v>14</v>
      </c>
      <c r="AJ264" s="85"/>
      <c r="AK264" s="85"/>
      <c r="AL264" s="86"/>
      <c r="AM264" s="84">
        <v>12</v>
      </c>
      <c r="AN264" s="85"/>
      <c r="AO264" s="85"/>
      <c r="AP264" s="86"/>
      <c r="AQ264" s="72">
        <f t="shared" si="72"/>
        <v>-1.2664839275754651</v>
      </c>
      <c r="AR264" s="73"/>
      <c r="AS264" s="73"/>
      <c r="AT264" s="74"/>
      <c r="AU264" s="72">
        <f t="shared" si="73"/>
        <v>1.0278896307436336</v>
      </c>
      <c r="AV264" s="73"/>
      <c r="AW264" s="73"/>
      <c r="AX264" s="74"/>
      <c r="AY264" s="72">
        <f t="shared" si="74"/>
        <v>1</v>
      </c>
      <c r="AZ264" s="73"/>
      <c r="BA264" s="73"/>
      <c r="BB264" s="74"/>
      <c r="BC264" s="72">
        <f>Z230*AU264*AY264</f>
        <v>32.892468183796275</v>
      </c>
      <c r="BD264" s="73"/>
      <c r="BE264" s="73"/>
      <c r="BF264" s="73"/>
      <c r="BG264" s="74"/>
      <c r="BH264" s="87" t="str">
        <f t="shared" si="75"/>
        <v>O.K</v>
      </c>
      <c r="BI264" s="70"/>
      <c r="BJ264" s="70"/>
      <c r="BK264" s="71"/>
    </row>
    <row r="265" spans="3:63" ht="18.75" customHeight="1">
      <c r="C265" s="84">
        <v>1902</v>
      </c>
      <c r="D265" s="85"/>
      <c r="E265" s="86"/>
      <c r="F265" s="127">
        <v>161861132000</v>
      </c>
      <c r="G265" s="73"/>
      <c r="H265" s="73"/>
      <c r="I265" s="73"/>
      <c r="J265" s="74"/>
      <c r="K265" s="88">
        <v>850</v>
      </c>
      <c r="L265" s="89"/>
      <c r="M265" s="89"/>
      <c r="N265" s="90"/>
      <c r="O265" s="72">
        <f aca="true" t="shared" si="78" ref="O265:O270">MAX(AX49,AX103)</f>
        <v>4901.55</v>
      </c>
      <c r="P265" s="73"/>
      <c r="Q265" s="73"/>
      <c r="R265" s="73"/>
      <c r="S265" s="74"/>
      <c r="T265" s="72">
        <f aca="true" t="shared" si="79" ref="T265:T270">MIN(BB49,BB103)</f>
        <v>1310.14</v>
      </c>
      <c r="U265" s="73"/>
      <c r="V265" s="73"/>
      <c r="W265" s="73"/>
      <c r="X265" s="74"/>
      <c r="Y265" s="72">
        <f t="shared" si="70"/>
        <v>3591.41</v>
      </c>
      <c r="Z265" s="73"/>
      <c r="AA265" s="73"/>
      <c r="AB265" s="73"/>
      <c r="AC265" s="74"/>
      <c r="AD265" s="88">
        <f t="shared" si="71"/>
        <v>18.859984866533615</v>
      </c>
      <c r="AE265" s="89"/>
      <c r="AF265" s="89"/>
      <c r="AG265" s="89"/>
      <c r="AH265" s="90"/>
      <c r="AI265" s="84">
        <v>14</v>
      </c>
      <c r="AJ265" s="85"/>
      <c r="AK265" s="85"/>
      <c r="AL265" s="86"/>
      <c r="AM265" s="84">
        <v>12</v>
      </c>
      <c r="AN265" s="85"/>
      <c r="AO265" s="85"/>
      <c r="AP265" s="86"/>
      <c r="AQ265" s="72">
        <f t="shared" si="72"/>
        <v>0.2672909589823627</v>
      </c>
      <c r="AR265" s="73"/>
      <c r="AS265" s="73"/>
      <c r="AT265" s="74"/>
      <c r="AU265" s="72">
        <f t="shared" si="73"/>
        <v>1</v>
      </c>
      <c r="AV265" s="73"/>
      <c r="AW265" s="73"/>
      <c r="AX265" s="74"/>
      <c r="AY265" s="72">
        <f t="shared" si="74"/>
        <v>1</v>
      </c>
      <c r="AZ265" s="73"/>
      <c r="BA265" s="73"/>
      <c r="BB265" s="74"/>
      <c r="BC265" s="72">
        <f>Z230*AU265*AY265</f>
        <v>32</v>
      </c>
      <c r="BD265" s="73"/>
      <c r="BE265" s="73"/>
      <c r="BF265" s="73"/>
      <c r="BG265" s="74"/>
      <c r="BH265" s="87" t="str">
        <f t="shared" si="75"/>
        <v>O.K</v>
      </c>
      <c r="BI265" s="70"/>
      <c r="BJ265" s="70"/>
      <c r="BK265" s="71"/>
    </row>
    <row r="266" spans="3:63" ht="18.75" customHeight="1">
      <c r="C266" s="84">
        <v>2002</v>
      </c>
      <c r="D266" s="85"/>
      <c r="E266" s="86"/>
      <c r="F266" s="127">
        <v>195223979166.666</v>
      </c>
      <c r="G266" s="73"/>
      <c r="H266" s="73"/>
      <c r="I266" s="73"/>
      <c r="J266" s="74"/>
      <c r="K266" s="88">
        <v>845</v>
      </c>
      <c r="L266" s="89"/>
      <c r="M266" s="89"/>
      <c r="N266" s="90"/>
      <c r="O266" s="72">
        <f t="shared" si="78"/>
        <v>11267.47</v>
      </c>
      <c r="P266" s="73"/>
      <c r="Q266" s="73"/>
      <c r="R266" s="73"/>
      <c r="S266" s="74"/>
      <c r="T266" s="72">
        <f t="shared" si="79"/>
        <v>7042.849999999999</v>
      </c>
      <c r="U266" s="73"/>
      <c r="V266" s="73"/>
      <c r="W266" s="73"/>
      <c r="X266" s="74"/>
      <c r="Y266" s="72">
        <f t="shared" si="70"/>
        <v>4224.62</v>
      </c>
      <c r="Z266" s="73"/>
      <c r="AA266" s="73"/>
      <c r="AB266" s="73"/>
      <c r="AC266" s="74"/>
      <c r="AD266" s="88">
        <f t="shared" si="71"/>
        <v>18.285683527392905</v>
      </c>
      <c r="AE266" s="89"/>
      <c r="AF266" s="89"/>
      <c r="AG266" s="89"/>
      <c r="AH266" s="90"/>
      <c r="AI266" s="84">
        <v>14</v>
      </c>
      <c r="AJ266" s="85"/>
      <c r="AK266" s="85"/>
      <c r="AL266" s="86"/>
      <c r="AM266" s="84">
        <v>12</v>
      </c>
      <c r="AN266" s="85"/>
      <c r="AO266" s="85"/>
      <c r="AP266" s="86"/>
      <c r="AQ266" s="72">
        <f t="shared" si="72"/>
        <v>0.6250604616653073</v>
      </c>
      <c r="AR266" s="73"/>
      <c r="AS266" s="73"/>
      <c r="AT266" s="74"/>
      <c r="AU266" s="72">
        <f t="shared" si="73"/>
        <v>1</v>
      </c>
      <c r="AV266" s="73"/>
      <c r="AW266" s="73"/>
      <c r="AX266" s="74"/>
      <c r="AY266" s="72">
        <f t="shared" si="74"/>
        <v>1</v>
      </c>
      <c r="AZ266" s="73"/>
      <c r="BA266" s="73"/>
      <c r="BB266" s="74"/>
      <c r="BC266" s="72">
        <f>Z230*AU266*AY266</f>
        <v>32</v>
      </c>
      <c r="BD266" s="73"/>
      <c r="BE266" s="73"/>
      <c r="BF266" s="73"/>
      <c r="BG266" s="74"/>
      <c r="BH266" s="87" t="str">
        <f t="shared" si="75"/>
        <v>O.K</v>
      </c>
      <c r="BI266" s="70"/>
      <c r="BJ266" s="70"/>
      <c r="BK266" s="71"/>
    </row>
    <row r="267" spans="3:63" ht="18.75" customHeight="1">
      <c r="C267" s="84">
        <v>2102</v>
      </c>
      <c r="D267" s="85"/>
      <c r="E267" s="86"/>
      <c r="F267" s="127">
        <v>228592821333.333</v>
      </c>
      <c r="G267" s="73"/>
      <c r="H267" s="73"/>
      <c r="I267" s="73"/>
      <c r="J267" s="74"/>
      <c r="K267" s="88">
        <v>840</v>
      </c>
      <c r="L267" s="89"/>
      <c r="M267" s="89"/>
      <c r="N267" s="90"/>
      <c r="O267" s="72">
        <f t="shared" si="78"/>
        <v>14845.09</v>
      </c>
      <c r="P267" s="73"/>
      <c r="Q267" s="73"/>
      <c r="R267" s="73"/>
      <c r="S267" s="74"/>
      <c r="T267" s="72">
        <f t="shared" si="79"/>
        <v>10331.98</v>
      </c>
      <c r="U267" s="73"/>
      <c r="V267" s="73"/>
      <c r="W267" s="73"/>
      <c r="X267" s="74"/>
      <c r="Y267" s="72">
        <f t="shared" si="70"/>
        <v>4513.110000000001</v>
      </c>
      <c r="Z267" s="73"/>
      <c r="AA267" s="73"/>
      <c r="AB267" s="73"/>
      <c r="AC267" s="74"/>
      <c r="AD267" s="88">
        <f t="shared" si="71"/>
        <v>16.5841270862656</v>
      </c>
      <c r="AE267" s="89"/>
      <c r="AF267" s="89"/>
      <c r="AG267" s="89"/>
      <c r="AH267" s="90"/>
      <c r="AI267" s="84">
        <v>14</v>
      </c>
      <c r="AJ267" s="85"/>
      <c r="AK267" s="85"/>
      <c r="AL267" s="86"/>
      <c r="AM267" s="84">
        <v>12</v>
      </c>
      <c r="AN267" s="85"/>
      <c r="AO267" s="85"/>
      <c r="AP267" s="86"/>
      <c r="AQ267" s="72">
        <f t="shared" si="72"/>
        <v>0.6959863496954212</v>
      </c>
      <c r="AR267" s="73"/>
      <c r="AS267" s="73"/>
      <c r="AT267" s="74"/>
      <c r="AU267" s="72">
        <f t="shared" si="73"/>
        <v>1</v>
      </c>
      <c r="AV267" s="73"/>
      <c r="AW267" s="73"/>
      <c r="AX267" s="74"/>
      <c r="AY267" s="72">
        <f t="shared" si="74"/>
        <v>1</v>
      </c>
      <c r="AZ267" s="73"/>
      <c r="BA267" s="73"/>
      <c r="BB267" s="74"/>
      <c r="BC267" s="72">
        <f>Z230*AU267*AY267</f>
        <v>32</v>
      </c>
      <c r="BD267" s="73"/>
      <c r="BE267" s="73"/>
      <c r="BF267" s="73"/>
      <c r="BG267" s="74"/>
      <c r="BH267" s="87" t="str">
        <f t="shared" si="75"/>
        <v>O.K</v>
      </c>
      <c r="BI267" s="70"/>
      <c r="BJ267" s="70"/>
      <c r="BK267" s="71"/>
    </row>
    <row r="268" spans="3:63" ht="18.75" customHeight="1">
      <c r="C268" s="84">
        <v>2202</v>
      </c>
      <c r="D268" s="85"/>
      <c r="E268" s="86"/>
      <c r="F268" s="127">
        <v>228592821333.333</v>
      </c>
      <c r="G268" s="73"/>
      <c r="H268" s="73"/>
      <c r="I268" s="73"/>
      <c r="J268" s="74"/>
      <c r="K268" s="88">
        <v>840</v>
      </c>
      <c r="L268" s="89"/>
      <c r="M268" s="89"/>
      <c r="N268" s="90"/>
      <c r="O268" s="72">
        <f t="shared" si="78"/>
        <v>15623.09</v>
      </c>
      <c r="P268" s="73"/>
      <c r="Q268" s="73"/>
      <c r="R268" s="73"/>
      <c r="S268" s="74"/>
      <c r="T268" s="72">
        <f t="shared" si="79"/>
        <v>11266.619999999999</v>
      </c>
      <c r="U268" s="73"/>
      <c r="V268" s="73"/>
      <c r="W268" s="73"/>
      <c r="X268" s="74"/>
      <c r="Y268" s="72">
        <f t="shared" si="70"/>
        <v>4356.470000000001</v>
      </c>
      <c r="Z268" s="73"/>
      <c r="AA268" s="73"/>
      <c r="AB268" s="73"/>
      <c r="AC268" s="74"/>
      <c r="AD268" s="88">
        <f t="shared" si="71"/>
        <v>16.008528958413045</v>
      </c>
      <c r="AE268" s="89"/>
      <c r="AF268" s="89"/>
      <c r="AG268" s="89"/>
      <c r="AH268" s="90"/>
      <c r="AI268" s="84">
        <v>14</v>
      </c>
      <c r="AJ268" s="85"/>
      <c r="AK268" s="85"/>
      <c r="AL268" s="86"/>
      <c r="AM268" s="84">
        <v>12</v>
      </c>
      <c r="AN268" s="85"/>
      <c r="AO268" s="85"/>
      <c r="AP268" s="86"/>
      <c r="AQ268" s="72">
        <f t="shared" si="72"/>
        <v>0.7211518336001392</v>
      </c>
      <c r="AR268" s="73"/>
      <c r="AS268" s="73"/>
      <c r="AT268" s="74"/>
      <c r="AU268" s="72">
        <f t="shared" si="73"/>
        <v>1</v>
      </c>
      <c r="AV268" s="73"/>
      <c r="AW268" s="73"/>
      <c r="AX268" s="74"/>
      <c r="AY268" s="72">
        <f t="shared" si="74"/>
        <v>1</v>
      </c>
      <c r="AZ268" s="73"/>
      <c r="BA268" s="73"/>
      <c r="BB268" s="74"/>
      <c r="BC268" s="72">
        <f>Z230*AU268*AY268</f>
        <v>32</v>
      </c>
      <c r="BD268" s="73"/>
      <c r="BE268" s="73"/>
      <c r="BF268" s="73"/>
      <c r="BG268" s="74"/>
      <c r="BH268" s="87" t="str">
        <f t="shared" si="75"/>
        <v>O.K</v>
      </c>
      <c r="BI268" s="70"/>
      <c r="BJ268" s="70"/>
      <c r="BK268" s="71"/>
    </row>
    <row r="269" spans="3:63" ht="18.75" customHeight="1">
      <c r="C269" s="84">
        <v>2302</v>
      </c>
      <c r="D269" s="85"/>
      <c r="E269" s="86"/>
      <c r="F269" s="127">
        <v>195223979166.666</v>
      </c>
      <c r="G269" s="73"/>
      <c r="H269" s="73"/>
      <c r="I269" s="73"/>
      <c r="J269" s="74"/>
      <c r="K269" s="88">
        <v>845</v>
      </c>
      <c r="L269" s="89"/>
      <c r="M269" s="89"/>
      <c r="N269" s="90"/>
      <c r="O269" s="72">
        <f t="shared" si="78"/>
        <v>13529.2</v>
      </c>
      <c r="P269" s="73"/>
      <c r="Q269" s="73"/>
      <c r="R269" s="73"/>
      <c r="S269" s="74"/>
      <c r="T269" s="72">
        <f t="shared" si="79"/>
        <v>9878.49</v>
      </c>
      <c r="U269" s="73"/>
      <c r="V269" s="73"/>
      <c r="W269" s="73"/>
      <c r="X269" s="74"/>
      <c r="Y269" s="72">
        <f t="shared" si="70"/>
        <v>3650.710000000001</v>
      </c>
      <c r="Z269" s="73"/>
      <c r="AA269" s="73"/>
      <c r="AB269" s="73"/>
      <c r="AC269" s="74"/>
      <c r="AD269" s="88">
        <f t="shared" si="71"/>
        <v>15.801593447526303</v>
      </c>
      <c r="AE269" s="89"/>
      <c r="AF269" s="89"/>
      <c r="AG269" s="89"/>
      <c r="AH269" s="90"/>
      <c r="AI269" s="84">
        <v>14</v>
      </c>
      <c r="AJ269" s="85"/>
      <c r="AK269" s="85"/>
      <c r="AL269" s="86"/>
      <c r="AM269" s="84">
        <v>12</v>
      </c>
      <c r="AN269" s="85"/>
      <c r="AO269" s="85"/>
      <c r="AP269" s="86"/>
      <c r="AQ269" s="72">
        <f t="shared" si="72"/>
        <v>0.7301606894716612</v>
      </c>
      <c r="AR269" s="73"/>
      <c r="AS269" s="73"/>
      <c r="AT269" s="74"/>
      <c r="AU269" s="72">
        <f t="shared" si="73"/>
        <v>1</v>
      </c>
      <c r="AV269" s="73"/>
      <c r="AW269" s="73"/>
      <c r="AX269" s="74"/>
      <c r="AY269" s="72">
        <f t="shared" si="74"/>
        <v>1</v>
      </c>
      <c r="AZ269" s="73"/>
      <c r="BA269" s="73"/>
      <c r="BB269" s="74"/>
      <c r="BC269" s="72">
        <f>Z230*AU269*AY269</f>
        <v>32</v>
      </c>
      <c r="BD269" s="73"/>
      <c r="BE269" s="73"/>
      <c r="BF269" s="73"/>
      <c r="BG269" s="74"/>
      <c r="BH269" s="87" t="str">
        <f t="shared" si="75"/>
        <v>O.K</v>
      </c>
      <c r="BI269" s="70"/>
      <c r="BJ269" s="70"/>
      <c r="BK269" s="71"/>
    </row>
    <row r="270" spans="3:63" ht="18.75" customHeight="1">
      <c r="C270" s="84">
        <v>2402</v>
      </c>
      <c r="D270" s="85"/>
      <c r="E270" s="86"/>
      <c r="F270" s="127">
        <v>128503486833.333</v>
      </c>
      <c r="G270" s="73"/>
      <c r="H270" s="73"/>
      <c r="I270" s="73"/>
      <c r="J270" s="74"/>
      <c r="K270" s="88">
        <v>855</v>
      </c>
      <c r="L270" s="89"/>
      <c r="M270" s="89"/>
      <c r="N270" s="90"/>
      <c r="O270" s="72">
        <f t="shared" si="78"/>
        <v>8396.119999999999</v>
      </c>
      <c r="P270" s="73"/>
      <c r="Q270" s="73"/>
      <c r="R270" s="73"/>
      <c r="S270" s="74"/>
      <c r="T270" s="72">
        <f t="shared" si="79"/>
        <v>6129.87</v>
      </c>
      <c r="U270" s="73"/>
      <c r="V270" s="73"/>
      <c r="W270" s="73"/>
      <c r="X270" s="74"/>
      <c r="Y270" s="72">
        <f t="shared" si="70"/>
        <v>2266.249999999999</v>
      </c>
      <c r="Z270" s="73"/>
      <c r="AA270" s="73"/>
      <c r="AB270" s="73"/>
      <c r="AC270" s="74"/>
      <c r="AD270" s="88">
        <f t="shared" si="71"/>
        <v>15.078530534452288</v>
      </c>
      <c r="AE270" s="89"/>
      <c r="AF270" s="89"/>
      <c r="AG270" s="89"/>
      <c r="AH270" s="90"/>
      <c r="AI270" s="84">
        <v>14</v>
      </c>
      <c r="AJ270" s="85"/>
      <c r="AK270" s="85"/>
      <c r="AL270" s="86"/>
      <c r="AM270" s="84">
        <v>12</v>
      </c>
      <c r="AN270" s="85"/>
      <c r="AO270" s="85"/>
      <c r="AP270" s="86"/>
      <c r="AQ270" s="72">
        <f t="shared" si="72"/>
        <v>0.7300836576895042</v>
      </c>
      <c r="AR270" s="73"/>
      <c r="AS270" s="73"/>
      <c r="AT270" s="74"/>
      <c r="AU270" s="72">
        <f t="shared" si="73"/>
        <v>1</v>
      </c>
      <c r="AV270" s="73"/>
      <c r="AW270" s="73"/>
      <c r="AX270" s="74"/>
      <c r="AY270" s="72">
        <f t="shared" si="74"/>
        <v>1</v>
      </c>
      <c r="AZ270" s="73"/>
      <c r="BA270" s="73"/>
      <c r="BB270" s="74"/>
      <c r="BC270" s="72">
        <f>Z230*AU270*AY270</f>
        <v>32</v>
      </c>
      <c r="BD270" s="73"/>
      <c r="BE270" s="73"/>
      <c r="BF270" s="73"/>
      <c r="BG270" s="74"/>
      <c r="BH270" s="87" t="str">
        <f t="shared" si="75"/>
        <v>O.K</v>
      </c>
      <c r="BI270" s="70"/>
      <c r="BJ270" s="70"/>
      <c r="BK270" s="71"/>
    </row>
    <row r="272" ht="18.75" customHeight="1">
      <c r="D272" s="24" t="s">
        <v>136</v>
      </c>
    </row>
    <row r="273" ht="18.75" customHeight="1">
      <c r="E273" s="24" t="s">
        <v>137</v>
      </c>
    </row>
    <row r="274" ht="18.75" customHeight="1">
      <c r="E274" s="24" t="s">
        <v>120</v>
      </c>
    </row>
    <row r="275" spans="5:28" ht="18.75" customHeight="1">
      <c r="E275" s="24" t="s">
        <v>121</v>
      </c>
      <c r="V275" s="24" t="s">
        <v>122</v>
      </c>
      <c r="Z275" s="100">
        <v>32</v>
      </c>
      <c r="AA275" s="100"/>
      <c r="AB275" s="24" t="s">
        <v>123</v>
      </c>
    </row>
    <row r="276" ht="18.75" customHeight="1">
      <c r="BB276" s="24" t="s">
        <v>124</v>
      </c>
    </row>
    <row r="277" spans="3:63" ht="18.75" customHeight="1">
      <c r="C277" s="114" t="s">
        <v>95</v>
      </c>
      <c r="D277" s="115"/>
      <c r="E277" s="116"/>
      <c r="F277" s="114" t="s">
        <v>183</v>
      </c>
      <c r="G277" s="115"/>
      <c r="H277" s="115"/>
      <c r="I277" s="115"/>
      <c r="J277" s="116"/>
      <c r="K277" s="114" t="s">
        <v>184</v>
      </c>
      <c r="L277" s="115"/>
      <c r="M277" s="115"/>
      <c r="N277" s="116"/>
      <c r="O277" s="114" t="s">
        <v>113</v>
      </c>
      <c r="P277" s="115"/>
      <c r="Q277" s="115"/>
      <c r="R277" s="115"/>
      <c r="S277" s="116"/>
      <c r="T277" s="114" t="s">
        <v>114</v>
      </c>
      <c r="U277" s="115"/>
      <c r="V277" s="115"/>
      <c r="W277" s="115"/>
      <c r="X277" s="116"/>
      <c r="Y277" s="114" t="s">
        <v>115</v>
      </c>
      <c r="Z277" s="115"/>
      <c r="AA277" s="115"/>
      <c r="AB277" s="115"/>
      <c r="AC277" s="116"/>
      <c r="AD277" s="114" t="s">
        <v>125</v>
      </c>
      <c r="AE277" s="115"/>
      <c r="AF277" s="115"/>
      <c r="AG277" s="115"/>
      <c r="AH277" s="116"/>
      <c r="AI277" s="114" t="s">
        <v>126</v>
      </c>
      <c r="AJ277" s="115"/>
      <c r="AK277" s="115"/>
      <c r="AL277" s="116"/>
      <c r="AM277" s="114" t="s">
        <v>127</v>
      </c>
      <c r="AN277" s="115"/>
      <c r="AO277" s="115"/>
      <c r="AP277" s="116"/>
      <c r="AQ277" s="114" t="s">
        <v>128</v>
      </c>
      <c r="AR277" s="117"/>
      <c r="AS277" s="117"/>
      <c r="AT277" s="118"/>
      <c r="AU277" s="114" t="s">
        <v>182</v>
      </c>
      <c r="AV277" s="117"/>
      <c r="AW277" s="117"/>
      <c r="AX277" s="118"/>
      <c r="AY277" s="114" t="s">
        <v>129</v>
      </c>
      <c r="AZ277" s="117"/>
      <c r="BA277" s="117"/>
      <c r="BB277" s="118"/>
      <c r="BC277" s="114" t="s">
        <v>130</v>
      </c>
      <c r="BD277" s="117"/>
      <c r="BE277" s="117"/>
      <c r="BF277" s="117"/>
      <c r="BG277" s="118"/>
      <c r="BH277" s="114" t="s">
        <v>131</v>
      </c>
      <c r="BI277" s="117"/>
      <c r="BJ277" s="117"/>
      <c r="BK277" s="118"/>
    </row>
    <row r="278" spans="3:63" ht="18.75" customHeight="1">
      <c r="C278" s="122" t="s">
        <v>101</v>
      </c>
      <c r="D278" s="125"/>
      <c r="E278" s="126"/>
      <c r="F278" s="122" t="s">
        <v>185</v>
      </c>
      <c r="G278" s="125"/>
      <c r="H278" s="125"/>
      <c r="I278" s="125"/>
      <c r="J278" s="126"/>
      <c r="K278" s="122" t="s">
        <v>132</v>
      </c>
      <c r="L278" s="125"/>
      <c r="M278" s="125"/>
      <c r="N278" s="126"/>
      <c r="O278" s="122" t="s">
        <v>186</v>
      </c>
      <c r="P278" s="125"/>
      <c r="Q278" s="125"/>
      <c r="R278" s="125"/>
      <c r="S278" s="126"/>
      <c r="T278" s="122" t="s">
        <v>186</v>
      </c>
      <c r="U278" s="125"/>
      <c r="V278" s="125"/>
      <c r="W278" s="125"/>
      <c r="X278" s="126"/>
      <c r="Y278" s="122" t="s">
        <v>186</v>
      </c>
      <c r="Z278" s="125"/>
      <c r="AA278" s="125"/>
      <c r="AB278" s="125"/>
      <c r="AC278" s="126"/>
      <c r="AD278" s="122" t="s">
        <v>187</v>
      </c>
      <c r="AE278" s="125"/>
      <c r="AF278" s="125"/>
      <c r="AG278" s="125"/>
      <c r="AH278" s="126"/>
      <c r="AI278" s="122" t="s">
        <v>132</v>
      </c>
      <c r="AJ278" s="125"/>
      <c r="AK278" s="125"/>
      <c r="AL278" s="126"/>
      <c r="AM278" s="122" t="s">
        <v>132</v>
      </c>
      <c r="AN278" s="125"/>
      <c r="AO278" s="125"/>
      <c r="AP278" s="126"/>
      <c r="AQ278" s="122"/>
      <c r="AR278" s="123"/>
      <c r="AS278" s="123"/>
      <c r="AT278" s="124"/>
      <c r="AU278" s="122"/>
      <c r="AV278" s="123"/>
      <c r="AW278" s="123"/>
      <c r="AX278" s="124"/>
      <c r="AY278" s="122"/>
      <c r="AZ278" s="123"/>
      <c r="BA278" s="123"/>
      <c r="BB278" s="124"/>
      <c r="BC278" s="122"/>
      <c r="BD278" s="123"/>
      <c r="BE278" s="123"/>
      <c r="BF278" s="123"/>
      <c r="BG278" s="124"/>
      <c r="BH278" s="122"/>
      <c r="BI278" s="123"/>
      <c r="BJ278" s="123"/>
      <c r="BK278" s="124"/>
    </row>
    <row r="279" spans="3:63" ht="18.75" customHeight="1">
      <c r="C279" s="84">
        <v>701</v>
      </c>
      <c r="D279" s="85"/>
      <c r="E279" s="86"/>
      <c r="F279" s="127">
        <v>161861132000</v>
      </c>
      <c r="G279" s="73"/>
      <c r="H279" s="73"/>
      <c r="I279" s="73"/>
      <c r="J279" s="74"/>
      <c r="K279" s="88">
        <v>890</v>
      </c>
      <c r="L279" s="89"/>
      <c r="M279" s="89"/>
      <c r="N279" s="90"/>
      <c r="O279" s="72">
        <f>MAX(AX12,AX66)</f>
        <v>13959.33</v>
      </c>
      <c r="P279" s="73"/>
      <c r="Q279" s="73"/>
      <c r="R279" s="73"/>
      <c r="S279" s="74"/>
      <c r="T279" s="72">
        <f>MIN(BB12,BB66)</f>
        <v>9061.18</v>
      </c>
      <c r="U279" s="73"/>
      <c r="V279" s="73"/>
      <c r="W279" s="73"/>
      <c r="X279" s="74"/>
      <c r="Y279" s="72">
        <f aca="true" t="shared" si="80" ref="Y279:Y298">O279-T279</f>
        <v>4898.15</v>
      </c>
      <c r="Z279" s="73"/>
      <c r="AA279" s="73"/>
      <c r="AB279" s="73"/>
      <c r="AC279" s="74"/>
      <c r="AD279" s="88">
        <f aca="true" t="shared" si="81" ref="AD279:AD298">ABS(Y279/F279*10^6*K279)</f>
        <v>26.93267646243818</v>
      </c>
      <c r="AE279" s="89"/>
      <c r="AF279" s="89"/>
      <c r="AG279" s="89"/>
      <c r="AH279" s="90"/>
      <c r="AI279" s="84">
        <v>14</v>
      </c>
      <c r="AJ279" s="85"/>
      <c r="AK279" s="85"/>
      <c r="AL279" s="86"/>
      <c r="AM279" s="84">
        <v>0</v>
      </c>
      <c r="AN279" s="85"/>
      <c r="AO279" s="85"/>
      <c r="AP279" s="86"/>
      <c r="AQ279" s="72">
        <f aca="true" t="shared" si="82" ref="AQ279:AQ298">IF(O279=0,1,T279/O279)</f>
        <v>0.6491128155864214</v>
      </c>
      <c r="AR279" s="73"/>
      <c r="AS279" s="73"/>
      <c r="AT279" s="74"/>
      <c r="AU279" s="72">
        <f aca="true" t="shared" si="83" ref="AU279:AU298">IF(AQ279&lt;=-1,1.3*(1-AQ279)/(1.6-AQ279),IF(AQ279&lt;1,1,1.3))</f>
        <v>1</v>
      </c>
      <c r="AV279" s="73"/>
      <c r="AW279" s="73"/>
      <c r="AX279" s="74"/>
      <c r="AY279" s="72">
        <f aca="true" t="shared" si="84" ref="AY279:AY298">IF(AI279&lt;25,1,IF(AM279&lt;=12,1,(25/AI279)^(1/4)))</f>
        <v>1</v>
      </c>
      <c r="AZ279" s="73"/>
      <c r="BA279" s="73"/>
      <c r="BB279" s="74"/>
      <c r="BC279" s="72">
        <f>Z275*AU279*AY279</f>
        <v>32</v>
      </c>
      <c r="BD279" s="73"/>
      <c r="BE279" s="73"/>
      <c r="BF279" s="73"/>
      <c r="BG279" s="74"/>
      <c r="BH279" s="87" t="str">
        <f aca="true" t="shared" si="85" ref="BH279:BH298">IF(AD279&lt;=BC279,"O.K","N.G")</f>
        <v>O.K</v>
      </c>
      <c r="BI279" s="70"/>
      <c r="BJ279" s="70"/>
      <c r="BK279" s="71"/>
    </row>
    <row r="280" spans="3:63" ht="18.75" customHeight="1">
      <c r="C280" s="84">
        <v>801</v>
      </c>
      <c r="D280" s="85"/>
      <c r="E280" s="86"/>
      <c r="F280" s="127">
        <v>161861132000</v>
      </c>
      <c r="G280" s="73"/>
      <c r="H280" s="73"/>
      <c r="I280" s="73"/>
      <c r="J280" s="74"/>
      <c r="K280" s="88">
        <v>890</v>
      </c>
      <c r="L280" s="89"/>
      <c r="M280" s="89"/>
      <c r="N280" s="90"/>
      <c r="O280" s="72">
        <f>MAX(AX13,AX67)</f>
        <v>6146.5599999999995</v>
      </c>
      <c r="P280" s="73"/>
      <c r="Q280" s="73"/>
      <c r="R280" s="73"/>
      <c r="S280" s="74"/>
      <c r="T280" s="72">
        <f>MIN(BB13,BB67)</f>
        <v>2073.6099999999997</v>
      </c>
      <c r="U280" s="73"/>
      <c r="V280" s="73"/>
      <c r="W280" s="73"/>
      <c r="X280" s="74"/>
      <c r="Y280" s="72">
        <f t="shared" si="80"/>
        <v>4072.95</v>
      </c>
      <c r="Z280" s="73"/>
      <c r="AA280" s="73"/>
      <c r="AB280" s="73"/>
      <c r="AC280" s="74"/>
      <c r="AD280" s="88">
        <f t="shared" si="81"/>
        <v>22.395280789213803</v>
      </c>
      <c r="AE280" s="89"/>
      <c r="AF280" s="89"/>
      <c r="AG280" s="89"/>
      <c r="AH280" s="90"/>
      <c r="AI280" s="84">
        <v>14</v>
      </c>
      <c r="AJ280" s="85"/>
      <c r="AK280" s="85"/>
      <c r="AL280" s="86"/>
      <c r="AM280" s="84">
        <v>0</v>
      </c>
      <c r="AN280" s="85"/>
      <c r="AO280" s="85"/>
      <c r="AP280" s="86"/>
      <c r="AQ280" s="72">
        <f t="shared" si="82"/>
        <v>0.3373610604956268</v>
      </c>
      <c r="AR280" s="73"/>
      <c r="AS280" s="73"/>
      <c r="AT280" s="74"/>
      <c r="AU280" s="72">
        <f t="shared" si="83"/>
        <v>1</v>
      </c>
      <c r="AV280" s="73"/>
      <c r="AW280" s="73"/>
      <c r="AX280" s="74"/>
      <c r="AY280" s="72">
        <f t="shared" si="84"/>
        <v>1</v>
      </c>
      <c r="AZ280" s="73"/>
      <c r="BA280" s="73"/>
      <c r="BB280" s="74"/>
      <c r="BC280" s="72">
        <f>Z275*AU280*AY280</f>
        <v>32</v>
      </c>
      <c r="BD280" s="73"/>
      <c r="BE280" s="73"/>
      <c r="BF280" s="73"/>
      <c r="BG280" s="74"/>
      <c r="BH280" s="87" t="str">
        <f t="shared" si="85"/>
        <v>O.K</v>
      </c>
      <c r="BI280" s="70"/>
      <c r="BJ280" s="70"/>
      <c r="BK280" s="71"/>
    </row>
    <row r="281" spans="3:63" ht="18.75" customHeight="1">
      <c r="C281" s="84">
        <v>901</v>
      </c>
      <c r="D281" s="85"/>
      <c r="E281" s="86"/>
      <c r="F281" s="127">
        <v>228592821333.333</v>
      </c>
      <c r="G281" s="73"/>
      <c r="H281" s="73"/>
      <c r="I281" s="73"/>
      <c r="J281" s="74"/>
      <c r="K281" s="88">
        <v>900</v>
      </c>
      <c r="L281" s="89"/>
      <c r="M281" s="89"/>
      <c r="N281" s="90"/>
      <c r="O281" s="72">
        <f>MAX(AX14,AX68)</f>
        <v>-4638.33</v>
      </c>
      <c r="P281" s="73"/>
      <c r="Q281" s="73"/>
      <c r="R281" s="73"/>
      <c r="S281" s="74"/>
      <c r="T281" s="72">
        <f>MIN(BB14,BB68)</f>
        <v>-7663.98</v>
      </c>
      <c r="U281" s="73"/>
      <c r="V281" s="73"/>
      <c r="W281" s="73"/>
      <c r="X281" s="74"/>
      <c r="Y281" s="72">
        <f t="shared" si="80"/>
        <v>3025.6499999999996</v>
      </c>
      <c r="Z281" s="73"/>
      <c r="AA281" s="73"/>
      <c r="AB281" s="73"/>
      <c r="AC281" s="74"/>
      <c r="AD281" s="88">
        <f t="shared" si="81"/>
        <v>11.912381955464864</v>
      </c>
      <c r="AE281" s="89"/>
      <c r="AF281" s="89"/>
      <c r="AG281" s="89"/>
      <c r="AH281" s="90"/>
      <c r="AI281" s="84">
        <v>14</v>
      </c>
      <c r="AJ281" s="85"/>
      <c r="AK281" s="85"/>
      <c r="AL281" s="86"/>
      <c r="AM281" s="84">
        <v>0</v>
      </c>
      <c r="AN281" s="85"/>
      <c r="AO281" s="85"/>
      <c r="AP281" s="86"/>
      <c r="AQ281" s="72">
        <f t="shared" si="82"/>
        <v>1.652314518371914</v>
      </c>
      <c r="AR281" s="73"/>
      <c r="AS281" s="73"/>
      <c r="AT281" s="74"/>
      <c r="AU281" s="72">
        <f t="shared" si="83"/>
        <v>1.3</v>
      </c>
      <c r="AV281" s="73"/>
      <c r="AW281" s="73"/>
      <c r="AX281" s="74"/>
      <c r="AY281" s="72">
        <f t="shared" si="84"/>
        <v>1</v>
      </c>
      <c r="AZ281" s="73"/>
      <c r="BA281" s="73"/>
      <c r="BB281" s="74"/>
      <c r="BC281" s="72">
        <f>Z275*AU281*AY281</f>
        <v>41.6</v>
      </c>
      <c r="BD281" s="73"/>
      <c r="BE281" s="73"/>
      <c r="BF281" s="73"/>
      <c r="BG281" s="74"/>
      <c r="BH281" s="87" t="str">
        <f t="shared" si="85"/>
        <v>O.K</v>
      </c>
      <c r="BI281" s="70"/>
      <c r="BJ281" s="70"/>
      <c r="BK281" s="71"/>
    </row>
    <row r="282" spans="3:63" ht="18.75" customHeight="1">
      <c r="C282" s="84">
        <v>1001</v>
      </c>
      <c r="D282" s="85"/>
      <c r="E282" s="86"/>
      <c r="F282" s="127">
        <v>161861132000</v>
      </c>
      <c r="G282" s="73"/>
      <c r="H282" s="73"/>
      <c r="I282" s="73"/>
      <c r="J282" s="74"/>
      <c r="K282" s="88">
        <v>890</v>
      </c>
      <c r="L282" s="89"/>
      <c r="M282" s="89"/>
      <c r="N282" s="90"/>
      <c r="O282" s="72">
        <f>MAX(AX15,AX69)</f>
        <v>-17292.41</v>
      </c>
      <c r="P282" s="73"/>
      <c r="Q282" s="73"/>
      <c r="R282" s="73"/>
      <c r="S282" s="74"/>
      <c r="T282" s="72">
        <f>MIN(BB15,BB69)</f>
        <v>-20085.129999999997</v>
      </c>
      <c r="U282" s="73"/>
      <c r="V282" s="73"/>
      <c r="W282" s="73"/>
      <c r="X282" s="74"/>
      <c r="Y282" s="72">
        <f t="shared" si="80"/>
        <v>2792.7199999999975</v>
      </c>
      <c r="Z282" s="73"/>
      <c r="AA282" s="73"/>
      <c r="AB282" s="73"/>
      <c r="AC282" s="74"/>
      <c r="AD282" s="88">
        <f t="shared" si="81"/>
        <v>15.355884203256394</v>
      </c>
      <c r="AE282" s="89"/>
      <c r="AF282" s="89"/>
      <c r="AG282" s="89"/>
      <c r="AH282" s="90"/>
      <c r="AI282" s="84">
        <v>14</v>
      </c>
      <c r="AJ282" s="85"/>
      <c r="AK282" s="85"/>
      <c r="AL282" s="86"/>
      <c r="AM282" s="84">
        <v>0</v>
      </c>
      <c r="AN282" s="85"/>
      <c r="AO282" s="85"/>
      <c r="AP282" s="86"/>
      <c r="AQ282" s="72">
        <f t="shared" si="82"/>
        <v>1.161499756251442</v>
      </c>
      <c r="AR282" s="73"/>
      <c r="AS282" s="73"/>
      <c r="AT282" s="74"/>
      <c r="AU282" s="72">
        <f t="shared" si="83"/>
        <v>1.3</v>
      </c>
      <c r="AV282" s="73"/>
      <c r="AW282" s="73"/>
      <c r="AX282" s="74"/>
      <c r="AY282" s="72">
        <f t="shared" si="84"/>
        <v>1</v>
      </c>
      <c r="AZ282" s="73"/>
      <c r="BA282" s="73"/>
      <c r="BB282" s="74"/>
      <c r="BC282" s="72">
        <f>Z275*AU282*AY282</f>
        <v>41.6</v>
      </c>
      <c r="BD282" s="73"/>
      <c r="BE282" s="73"/>
      <c r="BF282" s="73"/>
      <c r="BG282" s="74"/>
      <c r="BH282" s="87" t="str">
        <f t="shared" si="85"/>
        <v>O.K</v>
      </c>
      <c r="BI282" s="70"/>
      <c r="BJ282" s="70"/>
      <c r="BK282" s="71"/>
    </row>
    <row r="283" spans="3:63" ht="18.75" customHeight="1">
      <c r="C283" s="84">
        <v>1101</v>
      </c>
      <c r="D283" s="85"/>
      <c r="E283" s="86"/>
      <c r="F283" s="127">
        <v>161861132000</v>
      </c>
      <c r="G283" s="73"/>
      <c r="H283" s="73"/>
      <c r="I283" s="73"/>
      <c r="J283" s="74"/>
      <c r="K283" s="88">
        <v>890</v>
      </c>
      <c r="L283" s="89"/>
      <c r="M283" s="89"/>
      <c r="N283" s="90"/>
      <c r="O283" s="72">
        <f>MAX(AX16,AX70)</f>
        <v>-7291.359999999999</v>
      </c>
      <c r="P283" s="73"/>
      <c r="Q283" s="73"/>
      <c r="R283" s="73"/>
      <c r="S283" s="74"/>
      <c r="T283" s="72">
        <f>MIN(BB16,BB70)</f>
        <v>-10361.119999999999</v>
      </c>
      <c r="U283" s="73"/>
      <c r="V283" s="73"/>
      <c r="W283" s="73"/>
      <c r="X283" s="74"/>
      <c r="Y283" s="72">
        <f t="shared" si="80"/>
        <v>3069.76</v>
      </c>
      <c r="Z283" s="73"/>
      <c r="AA283" s="73"/>
      <c r="AB283" s="73"/>
      <c r="AC283" s="74"/>
      <c r="AD283" s="88">
        <f t="shared" si="81"/>
        <v>16.87919988104371</v>
      </c>
      <c r="AE283" s="89"/>
      <c r="AF283" s="89"/>
      <c r="AG283" s="89"/>
      <c r="AH283" s="90"/>
      <c r="AI283" s="84">
        <v>14</v>
      </c>
      <c r="AJ283" s="85"/>
      <c r="AK283" s="85"/>
      <c r="AL283" s="86"/>
      <c r="AM283" s="84">
        <v>0</v>
      </c>
      <c r="AN283" s="85"/>
      <c r="AO283" s="85"/>
      <c r="AP283" s="86"/>
      <c r="AQ283" s="72">
        <f t="shared" si="82"/>
        <v>1.4210133637620417</v>
      </c>
      <c r="AR283" s="73"/>
      <c r="AS283" s="73"/>
      <c r="AT283" s="74"/>
      <c r="AU283" s="72">
        <f t="shared" si="83"/>
        <v>1.3</v>
      </c>
      <c r="AV283" s="73"/>
      <c r="AW283" s="73"/>
      <c r="AX283" s="74"/>
      <c r="AY283" s="72">
        <f t="shared" si="84"/>
        <v>1</v>
      </c>
      <c r="AZ283" s="73"/>
      <c r="BA283" s="73"/>
      <c r="BB283" s="74"/>
      <c r="BC283" s="72">
        <f>Z275*AU283*AY283</f>
        <v>41.6</v>
      </c>
      <c r="BD283" s="73"/>
      <c r="BE283" s="73"/>
      <c r="BF283" s="73"/>
      <c r="BG283" s="74"/>
      <c r="BH283" s="87" t="str">
        <f t="shared" si="85"/>
        <v>O.K</v>
      </c>
      <c r="BI283" s="70"/>
      <c r="BJ283" s="70"/>
      <c r="BK283" s="71"/>
    </row>
    <row r="284" spans="3:63" ht="18.75" customHeight="1">
      <c r="C284" s="84">
        <v>1501</v>
      </c>
      <c r="D284" s="85"/>
      <c r="E284" s="86"/>
      <c r="F284" s="127">
        <v>161861132000</v>
      </c>
      <c r="G284" s="73"/>
      <c r="H284" s="73"/>
      <c r="I284" s="73"/>
      <c r="J284" s="74"/>
      <c r="K284" s="88">
        <v>890</v>
      </c>
      <c r="L284" s="89"/>
      <c r="M284" s="89"/>
      <c r="N284" s="90"/>
      <c r="O284" s="72">
        <f>MAX(AX20,AX74)</f>
        <v>5555.85</v>
      </c>
      <c r="P284" s="73"/>
      <c r="Q284" s="73"/>
      <c r="R284" s="73"/>
      <c r="S284" s="74"/>
      <c r="T284" s="72">
        <f>MIN(BB20,BB74)</f>
        <v>1314.04</v>
      </c>
      <c r="U284" s="73"/>
      <c r="V284" s="73"/>
      <c r="W284" s="73"/>
      <c r="X284" s="74"/>
      <c r="Y284" s="72">
        <f t="shared" si="80"/>
        <v>4241.81</v>
      </c>
      <c r="Z284" s="73"/>
      <c r="AA284" s="73"/>
      <c r="AB284" s="73"/>
      <c r="AC284" s="74"/>
      <c r="AD284" s="88">
        <f t="shared" si="81"/>
        <v>23.323764348812293</v>
      </c>
      <c r="AE284" s="89"/>
      <c r="AF284" s="89"/>
      <c r="AG284" s="89"/>
      <c r="AH284" s="90"/>
      <c r="AI284" s="84">
        <v>14</v>
      </c>
      <c r="AJ284" s="85"/>
      <c r="AK284" s="85"/>
      <c r="AL284" s="86"/>
      <c r="AM284" s="84">
        <v>0</v>
      </c>
      <c r="AN284" s="85"/>
      <c r="AO284" s="85"/>
      <c r="AP284" s="86"/>
      <c r="AQ284" s="72">
        <f t="shared" si="82"/>
        <v>0.23651466472276966</v>
      </c>
      <c r="AR284" s="73"/>
      <c r="AS284" s="73"/>
      <c r="AT284" s="74"/>
      <c r="AU284" s="72">
        <f t="shared" si="83"/>
        <v>1</v>
      </c>
      <c r="AV284" s="73"/>
      <c r="AW284" s="73"/>
      <c r="AX284" s="74"/>
      <c r="AY284" s="72">
        <f t="shared" si="84"/>
        <v>1</v>
      </c>
      <c r="AZ284" s="73"/>
      <c r="BA284" s="73"/>
      <c r="BB284" s="74"/>
      <c r="BC284" s="72">
        <f>Z275*AU284*AY284</f>
        <v>32</v>
      </c>
      <c r="BD284" s="73"/>
      <c r="BE284" s="73"/>
      <c r="BF284" s="73"/>
      <c r="BG284" s="74"/>
      <c r="BH284" s="87" t="str">
        <f t="shared" si="85"/>
        <v>O.K</v>
      </c>
      <c r="BI284" s="70"/>
      <c r="BJ284" s="70"/>
      <c r="BK284" s="71"/>
    </row>
    <row r="285" spans="3:63" ht="18.75" customHeight="1">
      <c r="C285" s="84">
        <v>1601</v>
      </c>
      <c r="D285" s="85"/>
      <c r="E285" s="86"/>
      <c r="F285" s="127">
        <v>161861132000</v>
      </c>
      <c r="G285" s="73"/>
      <c r="H285" s="73"/>
      <c r="I285" s="73"/>
      <c r="J285" s="74"/>
      <c r="K285" s="88">
        <v>890</v>
      </c>
      <c r="L285" s="89"/>
      <c r="M285" s="89"/>
      <c r="N285" s="90"/>
      <c r="O285" s="72">
        <f>MAX(AX21,AX75)</f>
        <v>617.0800000000002</v>
      </c>
      <c r="P285" s="73"/>
      <c r="Q285" s="73"/>
      <c r="R285" s="73"/>
      <c r="S285" s="74"/>
      <c r="T285" s="72">
        <f>MIN(BB21,BB75)</f>
        <v>-3192.04</v>
      </c>
      <c r="U285" s="73"/>
      <c r="V285" s="73"/>
      <c r="W285" s="73"/>
      <c r="X285" s="74"/>
      <c r="Y285" s="72">
        <f t="shared" si="80"/>
        <v>3809.12</v>
      </c>
      <c r="Z285" s="73"/>
      <c r="AA285" s="73"/>
      <c r="AB285" s="73"/>
      <c r="AC285" s="74"/>
      <c r="AD285" s="88">
        <f t="shared" si="81"/>
        <v>20.944600832273927</v>
      </c>
      <c r="AE285" s="89"/>
      <c r="AF285" s="89"/>
      <c r="AG285" s="89"/>
      <c r="AH285" s="90"/>
      <c r="AI285" s="84">
        <v>14</v>
      </c>
      <c r="AJ285" s="85"/>
      <c r="AK285" s="85"/>
      <c r="AL285" s="86"/>
      <c r="AM285" s="84">
        <v>0</v>
      </c>
      <c r="AN285" s="85"/>
      <c r="AO285" s="85"/>
      <c r="AP285" s="86"/>
      <c r="AQ285" s="72">
        <f t="shared" si="82"/>
        <v>-5.172813897711802</v>
      </c>
      <c r="AR285" s="73"/>
      <c r="AS285" s="73"/>
      <c r="AT285" s="74"/>
      <c r="AU285" s="72">
        <f t="shared" si="83"/>
        <v>1.1848336877728882</v>
      </c>
      <c r="AV285" s="73"/>
      <c r="AW285" s="73"/>
      <c r="AX285" s="74"/>
      <c r="AY285" s="72">
        <f t="shared" si="84"/>
        <v>1</v>
      </c>
      <c r="AZ285" s="73"/>
      <c r="BA285" s="73"/>
      <c r="BB285" s="74"/>
      <c r="BC285" s="72">
        <f>Z275*AU285*AY285</f>
        <v>37.91467800873242</v>
      </c>
      <c r="BD285" s="73"/>
      <c r="BE285" s="73"/>
      <c r="BF285" s="73"/>
      <c r="BG285" s="74"/>
      <c r="BH285" s="87" t="str">
        <f t="shared" si="85"/>
        <v>O.K</v>
      </c>
      <c r="BI285" s="70"/>
      <c r="BJ285" s="70"/>
      <c r="BK285" s="71"/>
    </row>
    <row r="286" spans="3:63" ht="18.75" customHeight="1">
      <c r="C286" s="84">
        <v>1701</v>
      </c>
      <c r="D286" s="85"/>
      <c r="E286" s="86"/>
      <c r="F286" s="127">
        <v>228592821333.333</v>
      </c>
      <c r="G286" s="73"/>
      <c r="H286" s="73"/>
      <c r="I286" s="73"/>
      <c r="J286" s="74"/>
      <c r="K286" s="88">
        <v>900</v>
      </c>
      <c r="L286" s="89"/>
      <c r="M286" s="89"/>
      <c r="N286" s="90"/>
      <c r="O286" s="72">
        <f>MAX(AX22,AX76)</f>
        <v>-7296.43</v>
      </c>
      <c r="P286" s="73"/>
      <c r="Q286" s="73"/>
      <c r="R286" s="73"/>
      <c r="S286" s="74"/>
      <c r="T286" s="72">
        <f>MIN(BB22,BB76)</f>
        <v>-10366.69</v>
      </c>
      <c r="U286" s="73"/>
      <c r="V286" s="73"/>
      <c r="W286" s="73"/>
      <c r="X286" s="74"/>
      <c r="Y286" s="72">
        <f t="shared" si="80"/>
        <v>3070.26</v>
      </c>
      <c r="Z286" s="73"/>
      <c r="AA286" s="73"/>
      <c r="AB286" s="73"/>
      <c r="AC286" s="74"/>
      <c r="AD286" s="88">
        <f t="shared" si="81"/>
        <v>12.088017392158894</v>
      </c>
      <c r="AE286" s="89"/>
      <c r="AF286" s="89"/>
      <c r="AG286" s="89"/>
      <c r="AH286" s="90"/>
      <c r="AI286" s="84">
        <v>14</v>
      </c>
      <c r="AJ286" s="85"/>
      <c r="AK286" s="85"/>
      <c r="AL286" s="86"/>
      <c r="AM286" s="84">
        <v>0</v>
      </c>
      <c r="AN286" s="85"/>
      <c r="AO286" s="85"/>
      <c r="AP286" s="86"/>
      <c r="AQ286" s="72">
        <f t="shared" si="82"/>
        <v>1.4207893449262174</v>
      </c>
      <c r="AR286" s="73"/>
      <c r="AS286" s="73"/>
      <c r="AT286" s="74"/>
      <c r="AU286" s="72">
        <f t="shared" si="83"/>
        <v>1.3</v>
      </c>
      <c r="AV286" s="73"/>
      <c r="AW286" s="73"/>
      <c r="AX286" s="74"/>
      <c r="AY286" s="72">
        <f t="shared" si="84"/>
        <v>1</v>
      </c>
      <c r="AZ286" s="73"/>
      <c r="BA286" s="73"/>
      <c r="BB286" s="74"/>
      <c r="BC286" s="72">
        <f>Z275*AU286*AY286</f>
        <v>41.6</v>
      </c>
      <c r="BD286" s="73"/>
      <c r="BE286" s="73"/>
      <c r="BF286" s="73"/>
      <c r="BG286" s="74"/>
      <c r="BH286" s="87" t="str">
        <f t="shared" si="85"/>
        <v>O.K</v>
      </c>
      <c r="BI286" s="70"/>
      <c r="BJ286" s="70"/>
      <c r="BK286" s="71"/>
    </row>
    <row r="287" spans="3:63" ht="18.75" customHeight="1">
      <c r="C287" s="84">
        <v>1801</v>
      </c>
      <c r="D287" s="85"/>
      <c r="E287" s="86"/>
      <c r="F287" s="127">
        <v>161861132000</v>
      </c>
      <c r="G287" s="73"/>
      <c r="H287" s="73"/>
      <c r="I287" s="73"/>
      <c r="J287" s="74"/>
      <c r="K287" s="88">
        <v>890</v>
      </c>
      <c r="L287" s="89"/>
      <c r="M287" s="89"/>
      <c r="N287" s="90"/>
      <c r="O287" s="72">
        <f>MAX(AX23,AX77)</f>
        <v>-17293.95</v>
      </c>
      <c r="P287" s="73"/>
      <c r="Q287" s="73"/>
      <c r="R287" s="73"/>
      <c r="S287" s="74"/>
      <c r="T287" s="72">
        <f>MIN(BB23,BB77)</f>
        <v>-20086.61</v>
      </c>
      <c r="U287" s="73"/>
      <c r="V287" s="73"/>
      <c r="W287" s="73"/>
      <c r="X287" s="74"/>
      <c r="Y287" s="72">
        <f t="shared" si="80"/>
        <v>2792.66</v>
      </c>
      <c r="Z287" s="73"/>
      <c r="AA287" s="73"/>
      <c r="AB287" s="73"/>
      <c r="AC287" s="74"/>
      <c r="AD287" s="88">
        <f t="shared" si="81"/>
        <v>15.355554290822578</v>
      </c>
      <c r="AE287" s="89"/>
      <c r="AF287" s="89"/>
      <c r="AG287" s="89"/>
      <c r="AH287" s="90"/>
      <c r="AI287" s="84">
        <v>14</v>
      </c>
      <c r="AJ287" s="85"/>
      <c r="AK287" s="85"/>
      <c r="AL287" s="86"/>
      <c r="AM287" s="84">
        <v>0</v>
      </c>
      <c r="AN287" s="85"/>
      <c r="AO287" s="85"/>
      <c r="AP287" s="86"/>
      <c r="AQ287" s="72">
        <f t="shared" si="82"/>
        <v>1.1614819055218732</v>
      </c>
      <c r="AR287" s="73"/>
      <c r="AS287" s="73"/>
      <c r="AT287" s="74"/>
      <c r="AU287" s="72">
        <f t="shared" si="83"/>
        <v>1.3</v>
      </c>
      <c r="AV287" s="73"/>
      <c r="AW287" s="73"/>
      <c r="AX287" s="74"/>
      <c r="AY287" s="72">
        <f t="shared" si="84"/>
        <v>1</v>
      </c>
      <c r="AZ287" s="73"/>
      <c r="BA287" s="73"/>
      <c r="BB287" s="74"/>
      <c r="BC287" s="72">
        <f>Z275*AU287*AY287</f>
        <v>41.6</v>
      </c>
      <c r="BD287" s="73"/>
      <c r="BE287" s="73"/>
      <c r="BF287" s="73"/>
      <c r="BG287" s="74"/>
      <c r="BH287" s="87" t="str">
        <f t="shared" si="85"/>
        <v>O.K</v>
      </c>
      <c r="BI287" s="70"/>
      <c r="BJ287" s="70"/>
      <c r="BK287" s="71"/>
    </row>
    <row r="288" spans="3:63" ht="18.75" customHeight="1">
      <c r="C288" s="84">
        <v>1901</v>
      </c>
      <c r="D288" s="85"/>
      <c r="E288" s="86"/>
      <c r="F288" s="127">
        <v>161861132000</v>
      </c>
      <c r="G288" s="73"/>
      <c r="H288" s="73"/>
      <c r="I288" s="73"/>
      <c r="J288" s="74"/>
      <c r="K288" s="88">
        <v>890</v>
      </c>
      <c r="L288" s="89"/>
      <c r="M288" s="89"/>
      <c r="N288" s="90"/>
      <c r="O288" s="72">
        <f>MAX(AX24,AX78)</f>
        <v>-4636.1900000000005</v>
      </c>
      <c r="P288" s="73"/>
      <c r="Q288" s="73"/>
      <c r="R288" s="73"/>
      <c r="S288" s="74"/>
      <c r="T288" s="72">
        <f>MIN(BB24,BB78)</f>
        <v>-7661.33</v>
      </c>
      <c r="U288" s="73"/>
      <c r="V288" s="73"/>
      <c r="W288" s="73"/>
      <c r="X288" s="74"/>
      <c r="Y288" s="72">
        <f t="shared" si="80"/>
        <v>3025.1399999999994</v>
      </c>
      <c r="Z288" s="73"/>
      <c r="AA288" s="73"/>
      <c r="AB288" s="73"/>
      <c r="AC288" s="74"/>
      <c r="AD288" s="88">
        <f t="shared" si="81"/>
        <v>16.63385500108821</v>
      </c>
      <c r="AE288" s="89"/>
      <c r="AF288" s="89"/>
      <c r="AG288" s="89"/>
      <c r="AH288" s="90"/>
      <c r="AI288" s="84">
        <v>14</v>
      </c>
      <c r="AJ288" s="85"/>
      <c r="AK288" s="85"/>
      <c r="AL288" s="86"/>
      <c r="AM288" s="84">
        <v>0</v>
      </c>
      <c r="AN288" s="85"/>
      <c r="AO288" s="85"/>
      <c r="AP288" s="86"/>
      <c r="AQ288" s="72">
        <f t="shared" si="82"/>
        <v>1.652505613445523</v>
      </c>
      <c r="AR288" s="73"/>
      <c r="AS288" s="73"/>
      <c r="AT288" s="74"/>
      <c r="AU288" s="72">
        <f t="shared" si="83"/>
        <v>1.3</v>
      </c>
      <c r="AV288" s="73"/>
      <c r="AW288" s="73"/>
      <c r="AX288" s="74"/>
      <c r="AY288" s="72">
        <f t="shared" si="84"/>
        <v>1</v>
      </c>
      <c r="AZ288" s="73"/>
      <c r="BA288" s="73"/>
      <c r="BB288" s="74"/>
      <c r="BC288" s="72">
        <f>Z275*AU288*AY288</f>
        <v>41.6</v>
      </c>
      <c r="BD288" s="73"/>
      <c r="BE288" s="73"/>
      <c r="BF288" s="73"/>
      <c r="BG288" s="74"/>
      <c r="BH288" s="87" t="str">
        <f t="shared" si="85"/>
        <v>O.K</v>
      </c>
      <c r="BI288" s="70"/>
      <c r="BJ288" s="70"/>
      <c r="BK288" s="71"/>
    </row>
    <row r="289" spans="3:63" ht="18.75" customHeight="1">
      <c r="C289" s="84">
        <v>702</v>
      </c>
      <c r="D289" s="85"/>
      <c r="E289" s="86"/>
      <c r="F289" s="127">
        <v>161861132000</v>
      </c>
      <c r="G289" s="73"/>
      <c r="H289" s="73"/>
      <c r="I289" s="73"/>
      <c r="J289" s="74"/>
      <c r="K289" s="88">
        <v>890</v>
      </c>
      <c r="L289" s="89"/>
      <c r="M289" s="89"/>
      <c r="N289" s="90"/>
      <c r="O289" s="72">
        <f>MAX(AX37,AX91)</f>
        <v>4902.9</v>
      </c>
      <c r="P289" s="73"/>
      <c r="Q289" s="73"/>
      <c r="R289" s="73"/>
      <c r="S289" s="74"/>
      <c r="T289" s="72">
        <f>MIN(BB37,BB91)</f>
        <v>1310.84</v>
      </c>
      <c r="U289" s="73"/>
      <c r="V289" s="73"/>
      <c r="W289" s="73"/>
      <c r="X289" s="74"/>
      <c r="Y289" s="72">
        <f t="shared" si="80"/>
        <v>3592.0599999999995</v>
      </c>
      <c r="Z289" s="73"/>
      <c r="AA289" s="73"/>
      <c r="AB289" s="73"/>
      <c r="AC289" s="74"/>
      <c r="AD289" s="88">
        <f t="shared" si="81"/>
        <v>19.751087617501646</v>
      </c>
      <c r="AE289" s="89"/>
      <c r="AF289" s="89"/>
      <c r="AG289" s="89"/>
      <c r="AH289" s="90"/>
      <c r="AI289" s="84">
        <v>14</v>
      </c>
      <c r="AJ289" s="85"/>
      <c r="AK289" s="85"/>
      <c r="AL289" s="86"/>
      <c r="AM289" s="84">
        <v>12</v>
      </c>
      <c r="AN289" s="85"/>
      <c r="AO289" s="85"/>
      <c r="AP289" s="86"/>
      <c r="AQ289" s="72">
        <f t="shared" si="82"/>
        <v>0.26736013379836426</v>
      </c>
      <c r="AR289" s="73"/>
      <c r="AS289" s="73"/>
      <c r="AT289" s="74"/>
      <c r="AU289" s="72">
        <f t="shared" si="83"/>
        <v>1</v>
      </c>
      <c r="AV289" s="73"/>
      <c r="AW289" s="73"/>
      <c r="AX289" s="74"/>
      <c r="AY289" s="72">
        <f t="shared" si="84"/>
        <v>1</v>
      </c>
      <c r="AZ289" s="73"/>
      <c r="BA289" s="73"/>
      <c r="BB289" s="74"/>
      <c r="BC289" s="72">
        <f>Z275*AU289*AY289</f>
        <v>32</v>
      </c>
      <c r="BD289" s="73"/>
      <c r="BE289" s="73"/>
      <c r="BF289" s="73"/>
      <c r="BG289" s="74"/>
      <c r="BH289" s="87" t="str">
        <f t="shared" si="85"/>
        <v>O.K</v>
      </c>
      <c r="BI289" s="70"/>
      <c r="BJ289" s="70"/>
      <c r="BK289" s="71"/>
    </row>
    <row r="290" spans="3:63" ht="18.75" customHeight="1">
      <c r="C290" s="84">
        <v>802</v>
      </c>
      <c r="D290" s="85"/>
      <c r="E290" s="86"/>
      <c r="F290" s="127">
        <v>161861132000</v>
      </c>
      <c r="G290" s="73"/>
      <c r="H290" s="73"/>
      <c r="I290" s="73"/>
      <c r="J290" s="74"/>
      <c r="K290" s="88">
        <v>890</v>
      </c>
      <c r="L290" s="89"/>
      <c r="M290" s="89"/>
      <c r="N290" s="90"/>
      <c r="O290" s="72">
        <f>MAX(AX38,AX92)</f>
        <v>-4243.929999999999</v>
      </c>
      <c r="P290" s="73"/>
      <c r="Q290" s="73"/>
      <c r="R290" s="73"/>
      <c r="S290" s="74"/>
      <c r="T290" s="72">
        <f>MIN(BB38,BB92)</f>
        <v>-6995.75</v>
      </c>
      <c r="U290" s="73"/>
      <c r="V290" s="73"/>
      <c r="W290" s="73"/>
      <c r="X290" s="74"/>
      <c r="Y290" s="72">
        <f t="shared" si="80"/>
        <v>2751.8200000000006</v>
      </c>
      <c r="Z290" s="73"/>
      <c r="AA290" s="73"/>
      <c r="AB290" s="73"/>
      <c r="AC290" s="74"/>
      <c r="AD290" s="88">
        <f t="shared" si="81"/>
        <v>15.130993894198147</v>
      </c>
      <c r="AE290" s="89"/>
      <c r="AF290" s="89"/>
      <c r="AG290" s="89"/>
      <c r="AH290" s="90"/>
      <c r="AI290" s="84">
        <v>14</v>
      </c>
      <c r="AJ290" s="85"/>
      <c r="AK290" s="85"/>
      <c r="AL290" s="86"/>
      <c r="AM290" s="84">
        <v>12</v>
      </c>
      <c r="AN290" s="85"/>
      <c r="AO290" s="85"/>
      <c r="AP290" s="86"/>
      <c r="AQ290" s="72">
        <f t="shared" si="82"/>
        <v>1.6484131453629067</v>
      </c>
      <c r="AR290" s="73"/>
      <c r="AS290" s="73"/>
      <c r="AT290" s="74"/>
      <c r="AU290" s="72">
        <f t="shared" si="83"/>
        <v>1.3</v>
      </c>
      <c r="AV290" s="73"/>
      <c r="AW290" s="73"/>
      <c r="AX290" s="74"/>
      <c r="AY290" s="72">
        <f t="shared" si="84"/>
        <v>1</v>
      </c>
      <c r="AZ290" s="73"/>
      <c r="BA290" s="73"/>
      <c r="BB290" s="74"/>
      <c r="BC290" s="72">
        <f>Z275*AU290*AY290</f>
        <v>41.6</v>
      </c>
      <c r="BD290" s="73"/>
      <c r="BE290" s="73"/>
      <c r="BF290" s="73"/>
      <c r="BG290" s="74"/>
      <c r="BH290" s="87" t="str">
        <f t="shared" si="85"/>
        <v>O.K</v>
      </c>
      <c r="BI290" s="70"/>
      <c r="BJ290" s="70"/>
      <c r="BK290" s="71"/>
    </row>
    <row r="291" spans="3:63" ht="18.75" customHeight="1">
      <c r="C291" s="84">
        <v>902</v>
      </c>
      <c r="D291" s="85"/>
      <c r="E291" s="86"/>
      <c r="F291" s="127">
        <v>228592821333.333</v>
      </c>
      <c r="G291" s="73"/>
      <c r="H291" s="73"/>
      <c r="I291" s="73"/>
      <c r="J291" s="74"/>
      <c r="K291" s="88">
        <v>900</v>
      </c>
      <c r="L291" s="89"/>
      <c r="M291" s="89"/>
      <c r="N291" s="90"/>
      <c r="O291" s="72">
        <f>MAX(AX39,AX93)</f>
        <v>-15809.38</v>
      </c>
      <c r="P291" s="73"/>
      <c r="Q291" s="73"/>
      <c r="R291" s="73"/>
      <c r="S291" s="74"/>
      <c r="T291" s="72">
        <f>MIN(BB39,BB93)</f>
        <v>-18183.48</v>
      </c>
      <c r="U291" s="73"/>
      <c r="V291" s="73"/>
      <c r="W291" s="73"/>
      <c r="X291" s="74"/>
      <c r="Y291" s="72">
        <f t="shared" si="80"/>
        <v>2374.1000000000004</v>
      </c>
      <c r="Z291" s="73"/>
      <c r="AA291" s="73"/>
      <c r="AB291" s="73"/>
      <c r="AC291" s="74"/>
      <c r="AD291" s="88">
        <f t="shared" si="81"/>
        <v>9.347143919643427</v>
      </c>
      <c r="AE291" s="89"/>
      <c r="AF291" s="89"/>
      <c r="AG291" s="89"/>
      <c r="AH291" s="90"/>
      <c r="AI291" s="84">
        <v>14</v>
      </c>
      <c r="AJ291" s="85"/>
      <c r="AK291" s="85"/>
      <c r="AL291" s="86"/>
      <c r="AM291" s="84">
        <v>12</v>
      </c>
      <c r="AN291" s="85"/>
      <c r="AO291" s="85"/>
      <c r="AP291" s="86"/>
      <c r="AQ291" s="72">
        <f t="shared" si="82"/>
        <v>1.1501703419109415</v>
      </c>
      <c r="AR291" s="73"/>
      <c r="AS291" s="73"/>
      <c r="AT291" s="74"/>
      <c r="AU291" s="72">
        <f t="shared" si="83"/>
        <v>1.3</v>
      </c>
      <c r="AV291" s="73"/>
      <c r="AW291" s="73"/>
      <c r="AX291" s="74"/>
      <c r="AY291" s="72">
        <f t="shared" si="84"/>
        <v>1</v>
      </c>
      <c r="AZ291" s="73"/>
      <c r="BA291" s="73"/>
      <c r="BB291" s="74"/>
      <c r="BC291" s="72">
        <f>Z275*AU291*AY291</f>
        <v>41.6</v>
      </c>
      <c r="BD291" s="73"/>
      <c r="BE291" s="73"/>
      <c r="BF291" s="73"/>
      <c r="BG291" s="74"/>
      <c r="BH291" s="87" t="str">
        <f t="shared" si="85"/>
        <v>O.K</v>
      </c>
      <c r="BI291" s="70"/>
      <c r="BJ291" s="70"/>
      <c r="BK291" s="71"/>
    </row>
    <row r="292" spans="3:63" ht="18.75" customHeight="1">
      <c r="C292" s="84">
        <v>1002</v>
      </c>
      <c r="D292" s="85"/>
      <c r="E292" s="86"/>
      <c r="F292" s="127">
        <v>161861132000</v>
      </c>
      <c r="G292" s="73"/>
      <c r="H292" s="73"/>
      <c r="I292" s="73"/>
      <c r="J292" s="74"/>
      <c r="K292" s="88">
        <v>890</v>
      </c>
      <c r="L292" s="89"/>
      <c r="M292" s="89"/>
      <c r="N292" s="90"/>
      <c r="O292" s="72">
        <f>MAX(AX40,AX94)</f>
        <v>-5923.900000000001</v>
      </c>
      <c r="P292" s="73"/>
      <c r="Q292" s="73"/>
      <c r="R292" s="73"/>
      <c r="S292" s="74"/>
      <c r="T292" s="72">
        <f>MIN(BB40,BB94)</f>
        <v>-8618.39</v>
      </c>
      <c r="U292" s="73"/>
      <c r="V292" s="73"/>
      <c r="W292" s="73"/>
      <c r="X292" s="74"/>
      <c r="Y292" s="72">
        <f t="shared" si="80"/>
        <v>2694.489999999999</v>
      </c>
      <c r="Z292" s="73"/>
      <c r="AA292" s="73"/>
      <c r="AB292" s="73"/>
      <c r="AC292" s="74"/>
      <c r="AD292" s="88">
        <f t="shared" si="81"/>
        <v>14.81576256367711</v>
      </c>
      <c r="AE292" s="89"/>
      <c r="AF292" s="89"/>
      <c r="AG292" s="89"/>
      <c r="AH292" s="90"/>
      <c r="AI292" s="84">
        <v>14</v>
      </c>
      <c r="AJ292" s="85"/>
      <c r="AK292" s="85"/>
      <c r="AL292" s="86"/>
      <c r="AM292" s="84">
        <v>12</v>
      </c>
      <c r="AN292" s="85"/>
      <c r="AO292" s="85"/>
      <c r="AP292" s="86"/>
      <c r="AQ292" s="72">
        <f t="shared" si="82"/>
        <v>1.4548506895794997</v>
      </c>
      <c r="AR292" s="73"/>
      <c r="AS292" s="73"/>
      <c r="AT292" s="74"/>
      <c r="AU292" s="72">
        <f t="shared" si="83"/>
        <v>1.3</v>
      </c>
      <c r="AV292" s="73"/>
      <c r="AW292" s="73"/>
      <c r="AX292" s="74"/>
      <c r="AY292" s="72">
        <f t="shared" si="84"/>
        <v>1</v>
      </c>
      <c r="AZ292" s="73"/>
      <c r="BA292" s="73"/>
      <c r="BB292" s="74"/>
      <c r="BC292" s="72">
        <f>Z275*AU292*AY292</f>
        <v>41.6</v>
      </c>
      <c r="BD292" s="73"/>
      <c r="BE292" s="73"/>
      <c r="BF292" s="73"/>
      <c r="BG292" s="74"/>
      <c r="BH292" s="87" t="str">
        <f t="shared" si="85"/>
        <v>O.K</v>
      </c>
      <c r="BI292" s="70"/>
      <c r="BJ292" s="70"/>
      <c r="BK292" s="71"/>
    </row>
    <row r="293" spans="3:63" ht="18.75" customHeight="1">
      <c r="C293" s="84">
        <v>1102</v>
      </c>
      <c r="D293" s="85"/>
      <c r="E293" s="86"/>
      <c r="F293" s="127">
        <v>161861132000</v>
      </c>
      <c r="G293" s="73"/>
      <c r="H293" s="73"/>
      <c r="I293" s="73"/>
      <c r="J293" s="74"/>
      <c r="K293" s="88">
        <v>890</v>
      </c>
      <c r="L293" s="89"/>
      <c r="M293" s="89"/>
      <c r="N293" s="90"/>
      <c r="O293" s="72">
        <f>MAX(AX41,AX95)</f>
        <v>1465.9599999999998</v>
      </c>
      <c r="P293" s="73"/>
      <c r="Q293" s="73"/>
      <c r="R293" s="73"/>
      <c r="S293" s="74"/>
      <c r="T293" s="72">
        <f>MIN(BB41,BB95)</f>
        <v>-1865.5900000000001</v>
      </c>
      <c r="U293" s="73"/>
      <c r="V293" s="73"/>
      <c r="W293" s="73"/>
      <c r="X293" s="74"/>
      <c r="Y293" s="72">
        <f t="shared" si="80"/>
        <v>3331.55</v>
      </c>
      <c r="Z293" s="73"/>
      <c r="AA293" s="73"/>
      <c r="AB293" s="73"/>
      <c r="AC293" s="74"/>
      <c r="AD293" s="88">
        <f t="shared" si="81"/>
        <v>18.318662815233495</v>
      </c>
      <c r="AE293" s="89"/>
      <c r="AF293" s="89"/>
      <c r="AG293" s="89"/>
      <c r="AH293" s="90"/>
      <c r="AI293" s="84">
        <v>14</v>
      </c>
      <c r="AJ293" s="85"/>
      <c r="AK293" s="85"/>
      <c r="AL293" s="86"/>
      <c r="AM293" s="84">
        <v>12</v>
      </c>
      <c r="AN293" s="85"/>
      <c r="AO293" s="85"/>
      <c r="AP293" s="86"/>
      <c r="AQ293" s="72">
        <f t="shared" si="82"/>
        <v>-1.2726063466943167</v>
      </c>
      <c r="AR293" s="73"/>
      <c r="AS293" s="73"/>
      <c r="AT293" s="74"/>
      <c r="AU293" s="72">
        <f t="shared" si="83"/>
        <v>1.028469582719681</v>
      </c>
      <c r="AV293" s="73"/>
      <c r="AW293" s="73"/>
      <c r="AX293" s="74"/>
      <c r="AY293" s="72">
        <f t="shared" si="84"/>
        <v>1</v>
      </c>
      <c r="AZ293" s="73"/>
      <c r="BA293" s="73"/>
      <c r="BB293" s="74"/>
      <c r="BC293" s="72">
        <f>Z275*AU293*AY293</f>
        <v>32.91102664702979</v>
      </c>
      <c r="BD293" s="73"/>
      <c r="BE293" s="73"/>
      <c r="BF293" s="73"/>
      <c r="BG293" s="74"/>
      <c r="BH293" s="87" t="str">
        <f t="shared" si="85"/>
        <v>O.K</v>
      </c>
      <c r="BI293" s="70"/>
      <c r="BJ293" s="70"/>
      <c r="BK293" s="71"/>
    </row>
    <row r="294" spans="3:63" ht="18.75" customHeight="1">
      <c r="C294" s="84">
        <v>1502</v>
      </c>
      <c r="D294" s="85"/>
      <c r="E294" s="86"/>
      <c r="F294" s="127">
        <v>161861132000</v>
      </c>
      <c r="G294" s="73"/>
      <c r="H294" s="73"/>
      <c r="I294" s="73"/>
      <c r="J294" s="74"/>
      <c r="K294" s="88">
        <v>890</v>
      </c>
      <c r="L294" s="89"/>
      <c r="M294" s="89"/>
      <c r="N294" s="90"/>
      <c r="O294" s="72">
        <f>MAX(AX45,AX99)</f>
        <v>1470.2199999999998</v>
      </c>
      <c r="P294" s="73"/>
      <c r="Q294" s="73"/>
      <c r="R294" s="73"/>
      <c r="S294" s="74"/>
      <c r="T294" s="72">
        <f>MIN(BB45,BB99)</f>
        <v>-1862.01</v>
      </c>
      <c r="U294" s="73"/>
      <c r="V294" s="73"/>
      <c r="W294" s="73"/>
      <c r="X294" s="74"/>
      <c r="Y294" s="72">
        <f t="shared" si="80"/>
        <v>3332.2299999999996</v>
      </c>
      <c r="Z294" s="73"/>
      <c r="AA294" s="73"/>
      <c r="AB294" s="73"/>
      <c r="AC294" s="74"/>
      <c r="AD294" s="88">
        <f t="shared" si="81"/>
        <v>18.322401822816854</v>
      </c>
      <c r="AE294" s="89"/>
      <c r="AF294" s="89"/>
      <c r="AG294" s="89"/>
      <c r="AH294" s="90"/>
      <c r="AI294" s="84">
        <v>14</v>
      </c>
      <c r="AJ294" s="85"/>
      <c r="AK294" s="85"/>
      <c r="AL294" s="86"/>
      <c r="AM294" s="84">
        <v>12</v>
      </c>
      <c r="AN294" s="85"/>
      <c r="AO294" s="85"/>
      <c r="AP294" s="86"/>
      <c r="AQ294" s="72">
        <f t="shared" si="82"/>
        <v>-1.2664839275754651</v>
      </c>
      <c r="AR294" s="73"/>
      <c r="AS294" s="73"/>
      <c r="AT294" s="74"/>
      <c r="AU294" s="72">
        <f t="shared" si="83"/>
        <v>1.0278896307436336</v>
      </c>
      <c r="AV294" s="73"/>
      <c r="AW294" s="73"/>
      <c r="AX294" s="74"/>
      <c r="AY294" s="72">
        <f t="shared" si="84"/>
        <v>1</v>
      </c>
      <c r="AZ294" s="73"/>
      <c r="BA294" s="73"/>
      <c r="BB294" s="74"/>
      <c r="BC294" s="72">
        <f>Z275*AU294*AY294</f>
        <v>32.892468183796275</v>
      </c>
      <c r="BD294" s="73"/>
      <c r="BE294" s="73"/>
      <c r="BF294" s="73"/>
      <c r="BG294" s="74"/>
      <c r="BH294" s="87" t="str">
        <f t="shared" si="85"/>
        <v>O.K</v>
      </c>
      <c r="BI294" s="70"/>
      <c r="BJ294" s="70"/>
      <c r="BK294" s="71"/>
    </row>
    <row r="295" spans="3:63" ht="18.75" customHeight="1">
      <c r="C295" s="84">
        <v>1602</v>
      </c>
      <c r="D295" s="85"/>
      <c r="E295" s="86"/>
      <c r="F295" s="127">
        <v>161861132000</v>
      </c>
      <c r="G295" s="73"/>
      <c r="H295" s="73"/>
      <c r="I295" s="73"/>
      <c r="J295" s="74"/>
      <c r="K295" s="88">
        <v>890</v>
      </c>
      <c r="L295" s="89"/>
      <c r="M295" s="89"/>
      <c r="N295" s="90"/>
      <c r="O295" s="72">
        <f>MAX(AX46,AX100)</f>
        <v>-5917.79</v>
      </c>
      <c r="P295" s="73"/>
      <c r="Q295" s="73"/>
      <c r="R295" s="73"/>
      <c r="S295" s="74"/>
      <c r="T295" s="72">
        <f>MIN(BB46,BB100)</f>
        <v>-8613.18</v>
      </c>
      <c r="U295" s="73"/>
      <c r="V295" s="73"/>
      <c r="W295" s="73"/>
      <c r="X295" s="74"/>
      <c r="Y295" s="72">
        <f t="shared" si="80"/>
        <v>2695.3900000000003</v>
      </c>
      <c r="Z295" s="73"/>
      <c r="AA295" s="73"/>
      <c r="AB295" s="73"/>
      <c r="AC295" s="74"/>
      <c r="AD295" s="88">
        <f t="shared" si="81"/>
        <v>14.82071125018451</v>
      </c>
      <c r="AE295" s="89"/>
      <c r="AF295" s="89"/>
      <c r="AG295" s="89"/>
      <c r="AH295" s="90"/>
      <c r="AI295" s="84">
        <v>14</v>
      </c>
      <c r="AJ295" s="85"/>
      <c r="AK295" s="85"/>
      <c r="AL295" s="86"/>
      <c r="AM295" s="84">
        <v>12</v>
      </c>
      <c r="AN295" s="85"/>
      <c r="AO295" s="85"/>
      <c r="AP295" s="86"/>
      <c r="AQ295" s="72">
        <f t="shared" si="82"/>
        <v>1.455472397634928</v>
      </c>
      <c r="AR295" s="73"/>
      <c r="AS295" s="73"/>
      <c r="AT295" s="74"/>
      <c r="AU295" s="72">
        <f t="shared" si="83"/>
        <v>1.3</v>
      </c>
      <c r="AV295" s="73"/>
      <c r="AW295" s="73"/>
      <c r="AX295" s="74"/>
      <c r="AY295" s="72">
        <f t="shared" si="84"/>
        <v>1</v>
      </c>
      <c r="AZ295" s="73"/>
      <c r="BA295" s="73"/>
      <c r="BB295" s="74"/>
      <c r="BC295" s="72">
        <f>Z275*AU295*AY295</f>
        <v>41.6</v>
      </c>
      <c r="BD295" s="73"/>
      <c r="BE295" s="73"/>
      <c r="BF295" s="73"/>
      <c r="BG295" s="74"/>
      <c r="BH295" s="87" t="str">
        <f t="shared" si="85"/>
        <v>O.K</v>
      </c>
      <c r="BI295" s="70"/>
      <c r="BJ295" s="70"/>
      <c r="BK295" s="71"/>
    </row>
    <row r="296" spans="3:63" ht="18.75" customHeight="1">
      <c r="C296" s="84">
        <v>1702</v>
      </c>
      <c r="D296" s="85"/>
      <c r="E296" s="86"/>
      <c r="F296" s="127">
        <v>228592821333.333</v>
      </c>
      <c r="G296" s="73"/>
      <c r="H296" s="73"/>
      <c r="I296" s="73"/>
      <c r="J296" s="74"/>
      <c r="K296" s="88">
        <v>900</v>
      </c>
      <c r="L296" s="89"/>
      <c r="M296" s="89"/>
      <c r="N296" s="90"/>
      <c r="O296" s="72">
        <f>MAX(AX47,AX101)</f>
        <v>-15806.91</v>
      </c>
      <c r="P296" s="73"/>
      <c r="Q296" s="73"/>
      <c r="R296" s="73"/>
      <c r="S296" s="74"/>
      <c r="T296" s="72">
        <f>MIN(BB47,BB101)</f>
        <v>-18181.48</v>
      </c>
      <c r="U296" s="73"/>
      <c r="V296" s="73"/>
      <c r="W296" s="73"/>
      <c r="X296" s="74"/>
      <c r="Y296" s="72">
        <f t="shared" si="80"/>
        <v>2374.5699999999997</v>
      </c>
      <c r="Z296" s="73"/>
      <c r="AA296" s="73"/>
      <c r="AB296" s="73"/>
      <c r="AC296" s="74"/>
      <c r="AD296" s="88">
        <f t="shared" si="81"/>
        <v>9.348994371453474</v>
      </c>
      <c r="AE296" s="89"/>
      <c r="AF296" s="89"/>
      <c r="AG296" s="89"/>
      <c r="AH296" s="90"/>
      <c r="AI296" s="84">
        <v>14</v>
      </c>
      <c r="AJ296" s="85"/>
      <c r="AK296" s="85"/>
      <c r="AL296" s="86"/>
      <c r="AM296" s="84">
        <v>12</v>
      </c>
      <c r="AN296" s="85"/>
      <c r="AO296" s="85"/>
      <c r="AP296" s="86"/>
      <c r="AQ296" s="72">
        <f t="shared" si="82"/>
        <v>1.1502235414764808</v>
      </c>
      <c r="AR296" s="73"/>
      <c r="AS296" s="73"/>
      <c r="AT296" s="74"/>
      <c r="AU296" s="72">
        <f t="shared" si="83"/>
        <v>1.3</v>
      </c>
      <c r="AV296" s="73"/>
      <c r="AW296" s="73"/>
      <c r="AX296" s="74"/>
      <c r="AY296" s="72">
        <f t="shared" si="84"/>
        <v>1</v>
      </c>
      <c r="AZ296" s="73"/>
      <c r="BA296" s="73"/>
      <c r="BB296" s="74"/>
      <c r="BC296" s="72">
        <f>Z275*AU296*AY296</f>
        <v>41.6</v>
      </c>
      <c r="BD296" s="73"/>
      <c r="BE296" s="73"/>
      <c r="BF296" s="73"/>
      <c r="BG296" s="74"/>
      <c r="BH296" s="87" t="str">
        <f t="shared" si="85"/>
        <v>O.K</v>
      </c>
      <c r="BI296" s="70"/>
      <c r="BJ296" s="70"/>
      <c r="BK296" s="71"/>
    </row>
    <row r="297" spans="3:63" ht="18.75" customHeight="1">
      <c r="C297" s="84">
        <v>1802</v>
      </c>
      <c r="D297" s="85"/>
      <c r="E297" s="86"/>
      <c r="F297" s="127">
        <v>161861132000</v>
      </c>
      <c r="G297" s="73"/>
      <c r="H297" s="73"/>
      <c r="I297" s="73"/>
      <c r="J297" s="74"/>
      <c r="K297" s="88">
        <v>890</v>
      </c>
      <c r="L297" s="89"/>
      <c r="M297" s="89"/>
      <c r="N297" s="90"/>
      <c r="O297" s="72">
        <f>MAX(AX48,AX102)</f>
        <v>-4245.44</v>
      </c>
      <c r="P297" s="73"/>
      <c r="Q297" s="73"/>
      <c r="R297" s="73"/>
      <c r="S297" s="74"/>
      <c r="T297" s="72">
        <f>MIN(BB48,BB102)</f>
        <v>-6996.379999999999</v>
      </c>
      <c r="U297" s="73"/>
      <c r="V297" s="73"/>
      <c r="W297" s="73"/>
      <c r="X297" s="74"/>
      <c r="Y297" s="72">
        <f t="shared" si="80"/>
        <v>2750.9399999999996</v>
      </c>
      <c r="Z297" s="73"/>
      <c r="AA297" s="73"/>
      <c r="AB297" s="73"/>
      <c r="AC297" s="74"/>
      <c r="AD297" s="88">
        <f t="shared" si="81"/>
        <v>15.126155178502026</v>
      </c>
      <c r="AE297" s="89"/>
      <c r="AF297" s="89"/>
      <c r="AG297" s="89"/>
      <c r="AH297" s="90"/>
      <c r="AI297" s="84">
        <v>14</v>
      </c>
      <c r="AJ297" s="85"/>
      <c r="AK297" s="85"/>
      <c r="AL297" s="86"/>
      <c r="AM297" s="84">
        <v>12</v>
      </c>
      <c r="AN297" s="85"/>
      <c r="AO297" s="85"/>
      <c r="AP297" s="86"/>
      <c r="AQ297" s="72">
        <f t="shared" si="82"/>
        <v>1.647975239315595</v>
      </c>
      <c r="AR297" s="73"/>
      <c r="AS297" s="73"/>
      <c r="AT297" s="74"/>
      <c r="AU297" s="72">
        <f t="shared" si="83"/>
        <v>1.3</v>
      </c>
      <c r="AV297" s="73"/>
      <c r="AW297" s="73"/>
      <c r="AX297" s="74"/>
      <c r="AY297" s="72">
        <f t="shared" si="84"/>
        <v>1</v>
      </c>
      <c r="AZ297" s="73"/>
      <c r="BA297" s="73"/>
      <c r="BB297" s="74"/>
      <c r="BC297" s="72">
        <f>Z275*AU297*AY297</f>
        <v>41.6</v>
      </c>
      <c r="BD297" s="73"/>
      <c r="BE297" s="73"/>
      <c r="BF297" s="73"/>
      <c r="BG297" s="74"/>
      <c r="BH297" s="87" t="str">
        <f t="shared" si="85"/>
        <v>O.K</v>
      </c>
      <c r="BI297" s="70"/>
      <c r="BJ297" s="70"/>
      <c r="BK297" s="71"/>
    </row>
    <row r="298" spans="3:63" ht="18.75" customHeight="1">
      <c r="C298" s="84">
        <v>1902</v>
      </c>
      <c r="D298" s="85"/>
      <c r="E298" s="86"/>
      <c r="F298" s="127">
        <v>161861132000</v>
      </c>
      <c r="G298" s="73"/>
      <c r="H298" s="73"/>
      <c r="I298" s="73"/>
      <c r="J298" s="74"/>
      <c r="K298" s="88">
        <v>890</v>
      </c>
      <c r="L298" s="89"/>
      <c r="M298" s="89"/>
      <c r="N298" s="90"/>
      <c r="O298" s="72">
        <f>MAX(AX49,AX103)</f>
        <v>4901.55</v>
      </c>
      <c r="P298" s="73"/>
      <c r="Q298" s="73"/>
      <c r="R298" s="73"/>
      <c r="S298" s="74"/>
      <c r="T298" s="72">
        <f>MIN(BB49,BB103)</f>
        <v>1310.14</v>
      </c>
      <c r="U298" s="73"/>
      <c r="V298" s="73"/>
      <c r="W298" s="73"/>
      <c r="X298" s="74"/>
      <c r="Y298" s="72">
        <f t="shared" si="80"/>
        <v>3591.41</v>
      </c>
      <c r="Z298" s="73"/>
      <c r="AA298" s="73"/>
      <c r="AB298" s="73"/>
      <c r="AC298" s="74"/>
      <c r="AD298" s="88">
        <f t="shared" si="81"/>
        <v>19.747513566135197</v>
      </c>
      <c r="AE298" s="89"/>
      <c r="AF298" s="89"/>
      <c r="AG298" s="89"/>
      <c r="AH298" s="90"/>
      <c r="AI298" s="84">
        <v>14</v>
      </c>
      <c r="AJ298" s="85"/>
      <c r="AK298" s="85"/>
      <c r="AL298" s="86"/>
      <c r="AM298" s="84">
        <v>12</v>
      </c>
      <c r="AN298" s="85"/>
      <c r="AO298" s="85"/>
      <c r="AP298" s="86"/>
      <c r="AQ298" s="72">
        <f t="shared" si="82"/>
        <v>0.2672909589823627</v>
      </c>
      <c r="AR298" s="73"/>
      <c r="AS298" s="73"/>
      <c r="AT298" s="74"/>
      <c r="AU298" s="72">
        <f t="shared" si="83"/>
        <v>1</v>
      </c>
      <c r="AV298" s="73"/>
      <c r="AW298" s="73"/>
      <c r="AX298" s="74"/>
      <c r="AY298" s="72">
        <f t="shared" si="84"/>
        <v>1</v>
      </c>
      <c r="AZ298" s="73"/>
      <c r="BA298" s="73"/>
      <c r="BB298" s="74"/>
      <c r="BC298" s="72">
        <f>Z275*AU298*AY298</f>
        <v>32</v>
      </c>
      <c r="BD298" s="73"/>
      <c r="BE298" s="73"/>
      <c r="BF298" s="73"/>
      <c r="BG298" s="74"/>
      <c r="BH298" s="87" t="str">
        <f t="shared" si="85"/>
        <v>O.K</v>
      </c>
      <c r="BI298" s="70"/>
      <c r="BJ298" s="70"/>
      <c r="BK298" s="71"/>
    </row>
    <row r="300" ht="18.75" customHeight="1">
      <c r="D300" s="24" t="s">
        <v>138</v>
      </c>
    </row>
    <row r="301" ht="18.75" customHeight="1">
      <c r="E301" s="24" t="s">
        <v>139</v>
      </c>
    </row>
    <row r="302" ht="18.75" customHeight="1">
      <c r="E302" s="24" t="s">
        <v>120</v>
      </c>
    </row>
    <row r="303" spans="5:28" ht="18.75" customHeight="1">
      <c r="E303" s="24" t="s">
        <v>121</v>
      </c>
      <c r="V303" s="24" t="s">
        <v>122</v>
      </c>
      <c r="Z303" s="100">
        <v>32</v>
      </c>
      <c r="AA303" s="100"/>
      <c r="AB303" s="24" t="s">
        <v>123</v>
      </c>
    </row>
    <row r="304" ht="18.75" customHeight="1">
      <c r="BB304" s="24" t="s">
        <v>124</v>
      </c>
    </row>
    <row r="305" spans="3:63" ht="18.75" customHeight="1">
      <c r="C305" s="114" t="s">
        <v>95</v>
      </c>
      <c r="D305" s="115"/>
      <c r="E305" s="116"/>
      <c r="F305" s="114" t="s">
        <v>183</v>
      </c>
      <c r="G305" s="115"/>
      <c r="H305" s="115"/>
      <c r="I305" s="115"/>
      <c r="J305" s="116"/>
      <c r="K305" s="114" t="s">
        <v>184</v>
      </c>
      <c r="L305" s="115"/>
      <c r="M305" s="115"/>
      <c r="N305" s="116"/>
      <c r="O305" s="114" t="s">
        <v>113</v>
      </c>
      <c r="P305" s="115"/>
      <c r="Q305" s="115"/>
      <c r="R305" s="115"/>
      <c r="S305" s="116"/>
      <c r="T305" s="114" t="s">
        <v>114</v>
      </c>
      <c r="U305" s="115"/>
      <c r="V305" s="115"/>
      <c r="W305" s="115"/>
      <c r="X305" s="116"/>
      <c r="Y305" s="114" t="s">
        <v>115</v>
      </c>
      <c r="Z305" s="115"/>
      <c r="AA305" s="115"/>
      <c r="AB305" s="115"/>
      <c r="AC305" s="116"/>
      <c r="AD305" s="114" t="s">
        <v>125</v>
      </c>
      <c r="AE305" s="115"/>
      <c r="AF305" s="115"/>
      <c r="AG305" s="115"/>
      <c r="AH305" s="116"/>
      <c r="AI305" s="114" t="s">
        <v>126</v>
      </c>
      <c r="AJ305" s="115"/>
      <c r="AK305" s="115"/>
      <c r="AL305" s="116"/>
      <c r="AM305" s="114" t="s">
        <v>127</v>
      </c>
      <c r="AN305" s="115"/>
      <c r="AO305" s="115"/>
      <c r="AP305" s="116"/>
      <c r="AQ305" s="114" t="s">
        <v>128</v>
      </c>
      <c r="AR305" s="117"/>
      <c r="AS305" s="117"/>
      <c r="AT305" s="118"/>
      <c r="AU305" s="114" t="s">
        <v>182</v>
      </c>
      <c r="AV305" s="117"/>
      <c r="AW305" s="117"/>
      <c r="AX305" s="118"/>
      <c r="AY305" s="114" t="s">
        <v>129</v>
      </c>
      <c r="AZ305" s="117"/>
      <c r="BA305" s="117"/>
      <c r="BB305" s="118"/>
      <c r="BC305" s="114" t="s">
        <v>130</v>
      </c>
      <c r="BD305" s="117"/>
      <c r="BE305" s="117"/>
      <c r="BF305" s="117"/>
      <c r="BG305" s="118"/>
      <c r="BH305" s="114" t="s">
        <v>131</v>
      </c>
      <c r="BI305" s="117"/>
      <c r="BJ305" s="117"/>
      <c r="BK305" s="118"/>
    </row>
    <row r="306" spans="3:63" ht="18.75" customHeight="1">
      <c r="C306" s="122" t="s">
        <v>101</v>
      </c>
      <c r="D306" s="125"/>
      <c r="E306" s="126"/>
      <c r="F306" s="122" t="s">
        <v>185</v>
      </c>
      <c r="G306" s="125"/>
      <c r="H306" s="125"/>
      <c r="I306" s="125"/>
      <c r="J306" s="126"/>
      <c r="K306" s="122" t="s">
        <v>132</v>
      </c>
      <c r="L306" s="125"/>
      <c r="M306" s="125"/>
      <c r="N306" s="126"/>
      <c r="O306" s="122" t="s">
        <v>186</v>
      </c>
      <c r="P306" s="125"/>
      <c r="Q306" s="125"/>
      <c r="R306" s="125"/>
      <c r="S306" s="126"/>
      <c r="T306" s="122" t="s">
        <v>186</v>
      </c>
      <c r="U306" s="125"/>
      <c r="V306" s="125"/>
      <c r="W306" s="125"/>
      <c r="X306" s="126"/>
      <c r="Y306" s="122" t="s">
        <v>186</v>
      </c>
      <c r="Z306" s="125"/>
      <c r="AA306" s="125"/>
      <c r="AB306" s="125"/>
      <c r="AC306" s="126"/>
      <c r="AD306" s="122" t="s">
        <v>187</v>
      </c>
      <c r="AE306" s="125"/>
      <c r="AF306" s="125"/>
      <c r="AG306" s="125"/>
      <c r="AH306" s="126"/>
      <c r="AI306" s="122" t="s">
        <v>132</v>
      </c>
      <c r="AJ306" s="125"/>
      <c r="AK306" s="125"/>
      <c r="AL306" s="126"/>
      <c r="AM306" s="122" t="s">
        <v>132</v>
      </c>
      <c r="AN306" s="125"/>
      <c r="AO306" s="125"/>
      <c r="AP306" s="126"/>
      <c r="AQ306" s="122"/>
      <c r="AR306" s="123"/>
      <c r="AS306" s="123"/>
      <c r="AT306" s="124"/>
      <c r="AU306" s="122"/>
      <c r="AV306" s="123"/>
      <c r="AW306" s="123"/>
      <c r="AX306" s="124"/>
      <c r="AY306" s="122"/>
      <c r="AZ306" s="123"/>
      <c r="BA306" s="123"/>
      <c r="BB306" s="124"/>
      <c r="BC306" s="122"/>
      <c r="BD306" s="123"/>
      <c r="BE306" s="123"/>
      <c r="BF306" s="123"/>
      <c r="BG306" s="124"/>
      <c r="BH306" s="122"/>
      <c r="BI306" s="123"/>
      <c r="BJ306" s="123"/>
      <c r="BK306" s="124"/>
    </row>
    <row r="307" spans="3:63" ht="18.75" customHeight="1">
      <c r="C307" s="84">
        <v>101</v>
      </c>
      <c r="D307" s="85"/>
      <c r="E307" s="86"/>
      <c r="F307" s="127">
        <v>128503486833.333</v>
      </c>
      <c r="G307" s="73"/>
      <c r="H307" s="73"/>
      <c r="I307" s="73"/>
      <c r="J307" s="74"/>
      <c r="K307" s="88">
        <v>865</v>
      </c>
      <c r="L307" s="89"/>
      <c r="M307" s="89"/>
      <c r="N307" s="90"/>
      <c r="O307" s="72">
        <f aca="true" t="shared" si="86" ref="O307:O338">MAX(AX6,AX60)</f>
        <v>-0.35000000000000003</v>
      </c>
      <c r="P307" s="73"/>
      <c r="Q307" s="73"/>
      <c r="R307" s="73"/>
      <c r="S307" s="74"/>
      <c r="T307" s="72">
        <f aca="true" t="shared" si="87" ref="T307:T338">MIN(BB6,BB60)</f>
        <v>-1.21</v>
      </c>
      <c r="U307" s="73"/>
      <c r="V307" s="73"/>
      <c r="W307" s="73"/>
      <c r="X307" s="74"/>
      <c r="Y307" s="72">
        <f aca="true" t="shared" si="88" ref="Y307:Y338">O307-T307</f>
        <v>0.8599999999999999</v>
      </c>
      <c r="Z307" s="73"/>
      <c r="AA307" s="73"/>
      <c r="AB307" s="73"/>
      <c r="AC307" s="74"/>
      <c r="AD307" s="88">
        <f aca="true" t="shared" si="89" ref="AD307:AD338">ABS(Y307/F307*10^6*K307)</f>
        <v>0.005788947975900658</v>
      </c>
      <c r="AE307" s="89"/>
      <c r="AF307" s="89"/>
      <c r="AG307" s="89"/>
      <c r="AH307" s="90"/>
      <c r="AI307" s="84">
        <v>14</v>
      </c>
      <c r="AJ307" s="85"/>
      <c r="AK307" s="85"/>
      <c r="AL307" s="86"/>
      <c r="AM307" s="84">
        <v>12</v>
      </c>
      <c r="AN307" s="85"/>
      <c r="AO307" s="85"/>
      <c r="AP307" s="86"/>
      <c r="AQ307" s="72">
        <f aca="true" t="shared" si="90" ref="AQ307:AQ338">IF(O307=0,1,T307/O307)</f>
        <v>3.457142857142857</v>
      </c>
      <c r="AR307" s="73"/>
      <c r="AS307" s="73"/>
      <c r="AT307" s="74"/>
      <c r="AU307" s="72">
        <f aca="true" t="shared" si="91" ref="AU307:AU338">IF(AQ307&lt;=-1,1.3*(1-AQ307)/(1.6-AQ307),IF(AQ307&lt;1,1,1.3))</f>
        <v>1.3</v>
      </c>
      <c r="AV307" s="73"/>
      <c r="AW307" s="73"/>
      <c r="AX307" s="74"/>
      <c r="AY307" s="72">
        <f aca="true" t="shared" si="92" ref="AY307:AY338">IF(AI307&lt;25,1,IF(AM307&lt;=12,1,(25/AI307)^(1/4)))</f>
        <v>1</v>
      </c>
      <c r="AZ307" s="73"/>
      <c r="BA307" s="73"/>
      <c r="BB307" s="74"/>
      <c r="BC307" s="72">
        <f>Z303*AU307*AY307</f>
        <v>41.6</v>
      </c>
      <c r="BD307" s="73"/>
      <c r="BE307" s="73"/>
      <c r="BF307" s="73"/>
      <c r="BG307" s="74"/>
      <c r="BH307" s="87" t="str">
        <f aca="true" t="shared" si="93" ref="BH307:BH338">IF(AD307&lt;=BC307,"O.K","N.G")</f>
        <v>O.K</v>
      </c>
      <c r="BI307" s="70"/>
      <c r="BJ307" s="70"/>
      <c r="BK307" s="71"/>
    </row>
    <row r="308" spans="3:63" ht="18.75" customHeight="1">
      <c r="C308" s="84">
        <v>201</v>
      </c>
      <c r="D308" s="85"/>
      <c r="E308" s="86"/>
      <c r="F308" s="127">
        <v>128503486833.333</v>
      </c>
      <c r="G308" s="73"/>
      <c r="H308" s="73"/>
      <c r="I308" s="73"/>
      <c r="J308" s="74"/>
      <c r="K308" s="88">
        <v>393</v>
      </c>
      <c r="L308" s="89"/>
      <c r="M308" s="89"/>
      <c r="N308" s="90"/>
      <c r="O308" s="72">
        <f t="shared" si="86"/>
        <v>-0.35000000000000003</v>
      </c>
      <c r="P308" s="73"/>
      <c r="Q308" s="73"/>
      <c r="R308" s="73"/>
      <c r="S308" s="74"/>
      <c r="T308" s="72">
        <f t="shared" si="87"/>
        <v>-1.21</v>
      </c>
      <c r="U308" s="73"/>
      <c r="V308" s="73"/>
      <c r="W308" s="73"/>
      <c r="X308" s="74"/>
      <c r="Y308" s="72">
        <f t="shared" si="88"/>
        <v>0.8599999999999999</v>
      </c>
      <c r="Z308" s="73"/>
      <c r="AA308" s="73"/>
      <c r="AB308" s="73"/>
      <c r="AC308" s="74"/>
      <c r="AD308" s="88">
        <f t="shared" si="89"/>
        <v>0.0026301231844265416</v>
      </c>
      <c r="AE308" s="89"/>
      <c r="AF308" s="89"/>
      <c r="AG308" s="89"/>
      <c r="AH308" s="90"/>
      <c r="AI308" s="84">
        <v>14</v>
      </c>
      <c r="AJ308" s="85"/>
      <c r="AK308" s="85"/>
      <c r="AL308" s="86"/>
      <c r="AM308" s="84">
        <v>22</v>
      </c>
      <c r="AN308" s="85"/>
      <c r="AO308" s="85"/>
      <c r="AP308" s="86"/>
      <c r="AQ308" s="72">
        <f t="shared" si="90"/>
        <v>3.457142857142857</v>
      </c>
      <c r="AR308" s="73"/>
      <c r="AS308" s="73"/>
      <c r="AT308" s="74"/>
      <c r="AU308" s="72">
        <f t="shared" si="91"/>
        <v>1.3</v>
      </c>
      <c r="AV308" s="73"/>
      <c r="AW308" s="73"/>
      <c r="AX308" s="74"/>
      <c r="AY308" s="72">
        <f t="shared" si="92"/>
        <v>1</v>
      </c>
      <c r="AZ308" s="73"/>
      <c r="BA308" s="73"/>
      <c r="BB308" s="74"/>
      <c r="BC308" s="72">
        <f>Z303*AU308*AY308</f>
        <v>41.6</v>
      </c>
      <c r="BD308" s="73"/>
      <c r="BE308" s="73"/>
      <c r="BF308" s="73"/>
      <c r="BG308" s="74"/>
      <c r="BH308" s="87" t="str">
        <f t="shared" si="93"/>
        <v>O.K</v>
      </c>
      <c r="BI308" s="70"/>
      <c r="BJ308" s="70"/>
      <c r="BK308" s="71"/>
    </row>
    <row r="309" spans="3:63" ht="18.75" customHeight="1">
      <c r="C309" s="84">
        <v>301</v>
      </c>
      <c r="D309" s="85"/>
      <c r="E309" s="86"/>
      <c r="F309" s="127">
        <v>195223979166.666</v>
      </c>
      <c r="G309" s="73"/>
      <c r="H309" s="73"/>
      <c r="I309" s="73"/>
      <c r="J309" s="74"/>
      <c r="K309" s="88">
        <v>403</v>
      </c>
      <c r="L309" s="89"/>
      <c r="M309" s="89"/>
      <c r="N309" s="90"/>
      <c r="O309" s="72">
        <f t="shared" si="86"/>
        <v>10200.5</v>
      </c>
      <c r="P309" s="73"/>
      <c r="Q309" s="73"/>
      <c r="R309" s="73"/>
      <c r="S309" s="74"/>
      <c r="T309" s="72">
        <f t="shared" si="87"/>
        <v>7681.37</v>
      </c>
      <c r="U309" s="73"/>
      <c r="V309" s="73"/>
      <c r="W309" s="73"/>
      <c r="X309" s="74"/>
      <c r="Y309" s="72">
        <f t="shared" si="88"/>
        <v>2519.13</v>
      </c>
      <c r="Z309" s="73"/>
      <c r="AA309" s="73"/>
      <c r="AB309" s="73"/>
      <c r="AC309" s="74"/>
      <c r="AD309" s="88">
        <f t="shared" si="89"/>
        <v>5.2002289592371165</v>
      </c>
      <c r="AE309" s="89"/>
      <c r="AF309" s="89"/>
      <c r="AG309" s="89"/>
      <c r="AH309" s="90"/>
      <c r="AI309" s="84">
        <v>14</v>
      </c>
      <c r="AJ309" s="85"/>
      <c r="AK309" s="85"/>
      <c r="AL309" s="86"/>
      <c r="AM309" s="84">
        <v>22</v>
      </c>
      <c r="AN309" s="85"/>
      <c r="AO309" s="85"/>
      <c r="AP309" s="86"/>
      <c r="AQ309" s="72">
        <f t="shared" si="90"/>
        <v>0.7530385765403657</v>
      </c>
      <c r="AR309" s="73"/>
      <c r="AS309" s="73"/>
      <c r="AT309" s="74"/>
      <c r="AU309" s="72">
        <f t="shared" si="91"/>
        <v>1</v>
      </c>
      <c r="AV309" s="73"/>
      <c r="AW309" s="73"/>
      <c r="AX309" s="74"/>
      <c r="AY309" s="72">
        <f t="shared" si="92"/>
        <v>1</v>
      </c>
      <c r="AZ309" s="73"/>
      <c r="BA309" s="73"/>
      <c r="BB309" s="74"/>
      <c r="BC309" s="72">
        <f>Z303*AU309*AY309</f>
        <v>32</v>
      </c>
      <c r="BD309" s="73"/>
      <c r="BE309" s="73"/>
      <c r="BF309" s="73"/>
      <c r="BG309" s="74"/>
      <c r="BH309" s="87" t="str">
        <f t="shared" si="93"/>
        <v>O.K</v>
      </c>
      <c r="BI309" s="70"/>
      <c r="BJ309" s="70"/>
      <c r="BK309" s="71"/>
    </row>
    <row r="310" spans="3:63" ht="18.75" customHeight="1">
      <c r="C310" s="84">
        <v>401</v>
      </c>
      <c r="D310" s="85"/>
      <c r="E310" s="86"/>
      <c r="F310" s="127">
        <v>228592821333.333</v>
      </c>
      <c r="G310" s="73"/>
      <c r="H310" s="73"/>
      <c r="I310" s="73"/>
      <c r="J310" s="74"/>
      <c r="K310" s="88">
        <v>408</v>
      </c>
      <c r="L310" s="89"/>
      <c r="M310" s="89"/>
      <c r="N310" s="90"/>
      <c r="O310" s="72">
        <f t="shared" si="86"/>
        <v>16667.09</v>
      </c>
      <c r="P310" s="73"/>
      <c r="Q310" s="73"/>
      <c r="R310" s="73"/>
      <c r="S310" s="74"/>
      <c r="T310" s="72">
        <f t="shared" si="87"/>
        <v>12467.56</v>
      </c>
      <c r="U310" s="73"/>
      <c r="V310" s="73"/>
      <c r="W310" s="73"/>
      <c r="X310" s="74"/>
      <c r="Y310" s="72">
        <f t="shared" si="88"/>
        <v>4199.530000000001</v>
      </c>
      <c r="Z310" s="73"/>
      <c r="AA310" s="73"/>
      <c r="AB310" s="73"/>
      <c r="AC310" s="74"/>
      <c r="AD310" s="88">
        <f t="shared" si="89"/>
        <v>7.495459524958205</v>
      </c>
      <c r="AE310" s="89"/>
      <c r="AF310" s="89"/>
      <c r="AG310" s="89"/>
      <c r="AH310" s="90"/>
      <c r="AI310" s="84">
        <v>14</v>
      </c>
      <c r="AJ310" s="85"/>
      <c r="AK310" s="85"/>
      <c r="AL310" s="86"/>
      <c r="AM310" s="84">
        <v>22</v>
      </c>
      <c r="AN310" s="85"/>
      <c r="AO310" s="85"/>
      <c r="AP310" s="86"/>
      <c r="AQ310" s="72">
        <f t="shared" si="90"/>
        <v>0.748034599921162</v>
      </c>
      <c r="AR310" s="73"/>
      <c r="AS310" s="73"/>
      <c r="AT310" s="74"/>
      <c r="AU310" s="72">
        <f t="shared" si="91"/>
        <v>1</v>
      </c>
      <c r="AV310" s="73"/>
      <c r="AW310" s="73"/>
      <c r="AX310" s="74"/>
      <c r="AY310" s="72">
        <f t="shared" si="92"/>
        <v>1</v>
      </c>
      <c r="AZ310" s="73"/>
      <c r="BA310" s="73"/>
      <c r="BB310" s="74"/>
      <c r="BC310" s="72">
        <f>Z303*AU310*AY310</f>
        <v>32</v>
      </c>
      <c r="BD310" s="73"/>
      <c r="BE310" s="73"/>
      <c r="BF310" s="73"/>
      <c r="BG310" s="74"/>
      <c r="BH310" s="87" t="str">
        <f t="shared" si="93"/>
        <v>O.K</v>
      </c>
      <c r="BI310" s="70"/>
      <c r="BJ310" s="70"/>
      <c r="BK310" s="71"/>
    </row>
    <row r="311" spans="3:63" ht="18.75" customHeight="1">
      <c r="C311" s="84">
        <v>501</v>
      </c>
      <c r="D311" s="85"/>
      <c r="E311" s="86"/>
      <c r="F311" s="127">
        <v>228592821333.333</v>
      </c>
      <c r="G311" s="73"/>
      <c r="H311" s="73"/>
      <c r="I311" s="73"/>
      <c r="J311" s="74"/>
      <c r="K311" s="88">
        <v>408</v>
      </c>
      <c r="L311" s="89"/>
      <c r="M311" s="89"/>
      <c r="N311" s="90"/>
      <c r="O311" s="72">
        <f t="shared" si="86"/>
        <v>19412.07</v>
      </c>
      <c r="P311" s="73"/>
      <c r="Q311" s="73"/>
      <c r="R311" s="73"/>
      <c r="S311" s="74"/>
      <c r="T311" s="72">
        <f t="shared" si="87"/>
        <v>14309.949999999999</v>
      </c>
      <c r="U311" s="73"/>
      <c r="V311" s="73"/>
      <c r="W311" s="73"/>
      <c r="X311" s="74"/>
      <c r="Y311" s="72">
        <f t="shared" si="88"/>
        <v>5102.120000000001</v>
      </c>
      <c r="Z311" s="73"/>
      <c r="AA311" s="73"/>
      <c r="AB311" s="73"/>
      <c r="AC311" s="74"/>
      <c r="AD311" s="88">
        <f t="shared" si="89"/>
        <v>9.106431898683844</v>
      </c>
      <c r="AE311" s="89"/>
      <c r="AF311" s="89"/>
      <c r="AG311" s="89"/>
      <c r="AH311" s="90"/>
      <c r="AI311" s="84">
        <v>14</v>
      </c>
      <c r="AJ311" s="85"/>
      <c r="AK311" s="85"/>
      <c r="AL311" s="86"/>
      <c r="AM311" s="84">
        <v>22</v>
      </c>
      <c r="AN311" s="85"/>
      <c r="AO311" s="85"/>
      <c r="AP311" s="86"/>
      <c r="AQ311" s="72">
        <f t="shared" si="90"/>
        <v>0.7371676487875842</v>
      </c>
      <c r="AR311" s="73"/>
      <c r="AS311" s="73"/>
      <c r="AT311" s="74"/>
      <c r="AU311" s="72">
        <f t="shared" si="91"/>
        <v>1</v>
      </c>
      <c r="AV311" s="73"/>
      <c r="AW311" s="73"/>
      <c r="AX311" s="74"/>
      <c r="AY311" s="72">
        <f t="shared" si="92"/>
        <v>1</v>
      </c>
      <c r="AZ311" s="73"/>
      <c r="BA311" s="73"/>
      <c r="BB311" s="74"/>
      <c r="BC311" s="72">
        <f>Z303*AU311*AY311</f>
        <v>32</v>
      </c>
      <c r="BD311" s="73"/>
      <c r="BE311" s="73"/>
      <c r="BF311" s="73"/>
      <c r="BG311" s="74"/>
      <c r="BH311" s="87" t="str">
        <f t="shared" si="93"/>
        <v>O.K</v>
      </c>
      <c r="BI311" s="70"/>
      <c r="BJ311" s="70"/>
      <c r="BK311" s="71"/>
    </row>
    <row r="312" spans="3:63" ht="18.75" customHeight="1">
      <c r="C312" s="84">
        <v>601</v>
      </c>
      <c r="D312" s="85"/>
      <c r="E312" s="86"/>
      <c r="F312" s="127">
        <v>195223979166.666</v>
      </c>
      <c r="G312" s="73"/>
      <c r="H312" s="73"/>
      <c r="I312" s="73"/>
      <c r="J312" s="74"/>
      <c r="K312" s="88">
        <v>403</v>
      </c>
      <c r="L312" s="89"/>
      <c r="M312" s="89"/>
      <c r="N312" s="90"/>
      <c r="O312" s="72">
        <f t="shared" si="86"/>
        <v>18463.33</v>
      </c>
      <c r="P312" s="73"/>
      <c r="Q312" s="73"/>
      <c r="R312" s="73"/>
      <c r="S312" s="74"/>
      <c r="T312" s="72">
        <f t="shared" si="87"/>
        <v>13168.77</v>
      </c>
      <c r="U312" s="73"/>
      <c r="V312" s="73"/>
      <c r="W312" s="73"/>
      <c r="X312" s="74"/>
      <c r="Y312" s="72">
        <f t="shared" si="88"/>
        <v>5294.560000000001</v>
      </c>
      <c r="Z312" s="73"/>
      <c r="AA312" s="73"/>
      <c r="AB312" s="73"/>
      <c r="AC312" s="74"/>
      <c r="AD312" s="88">
        <f t="shared" si="89"/>
        <v>10.929536879167996</v>
      </c>
      <c r="AE312" s="89"/>
      <c r="AF312" s="89"/>
      <c r="AG312" s="89"/>
      <c r="AH312" s="90"/>
      <c r="AI312" s="84">
        <v>14</v>
      </c>
      <c r="AJ312" s="85"/>
      <c r="AK312" s="85"/>
      <c r="AL312" s="86"/>
      <c r="AM312" s="84">
        <v>22</v>
      </c>
      <c r="AN312" s="85"/>
      <c r="AO312" s="85"/>
      <c r="AP312" s="86"/>
      <c r="AQ312" s="72">
        <f t="shared" si="90"/>
        <v>0.7132391610830765</v>
      </c>
      <c r="AR312" s="73"/>
      <c r="AS312" s="73"/>
      <c r="AT312" s="74"/>
      <c r="AU312" s="72">
        <f t="shared" si="91"/>
        <v>1</v>
      </c>
      <c r="AV312" s="73"/>
      <c r="AW312" s="73"/>
      <c r="AX312" s="74"/>
      <c r="AY312" s="72">
        <f t="shared" si="92"/>
        <v>1</v>
      </c>
      <c r="AZ312" s="73"/>
      <c r="BA312" s="73"/>
      <c r="BB312" s="74"/>
      <c r="BC312" s="72">
        <f>Z303*AU312*AY312</f>
        <v>32</v>
      </c>
      <c r="BD312" s="73"/>
      <c r="BE312" s="73"/>
      <c r="BF312" s="73"/>
      <c r="BG312" s="74"/>
      <c r="BH312" s="87" t="str">
        <f t="shared" si="93"/>
        <v>O.K</v>
      </c>
      <c r="BI312" s="70"/>
      <c r="BJ312" s="70"/>
      <c r="BK312" s="71"/>
    </row>
    <row r="313" spans="3:63" ht="18.75" customHeight="1">
      <c r="C313" s="84">
        <v>701</v>
      </c>
      <c r="D313" s="85"/>
      <c r="E313" s="86"/>
      <c r="F313" s="127">
        <v>161861132000</v>
      </c>
      <c r="G313" s="73"/>
      <c r="H313" s="73"/>
      <c r="I313" s="73"/>
      <c r="J313" s="74"/>
      <c r="K313" s="88">
        <v>398</v>
      </c>
      <c r="L313" s="89"/>
      <c r="M313" s="89"/>
      <c r="N313" s="90"/>
      <c r="O313" s="72">
        <f t="shared" si="86"/>
        <v>13959.33</v>
      </c>
      <c r="P313" s="73"/>
      <c r="Q313" s="73"/>
      <c r="R313" s="73"/>
      <c r="S313" s="74"/>
      <c r="T313" s="72">
        <f t="shared" si="87"/>
        <v>9061.18</v>
      </c>
      <c r="U313" s="73"/>
      <c r="V313" s="73"/>
      <c r="W313" s="73"/>
      <c r="X313" s="74"/>
      <c r="Y313" s="72">
        <f t="shared" si="88"/>
        <v>4898.15</v>
      </c>
      <c r="Z313" s="73"/>
      <c r="AA313" s="73"/>
      <c r="AB313" s="73"/>
      <c r="AC313" s="74"/>
      <c r="AD313" s="88">
        <f t="shared" si="89"/>
        <v>12.044050822528535</v>
      </c>
      <c r="AE313" s="89"/>
      <c r="AF313" s="89"/>
      <c r="AG313" s="89"/>
      <c r="AH313" s="90"/>
      <c r="AI313" s="84">
        <v>14</v>
      </c>
      <c r="AJ313" s="85"/>
      <c r="AK313" s="85"/>
      <c r="AL313" s="86"/>
      <c r="AM313" s="84">
        <v>22</v>
      </c>
      <c r="AN313" s="85"/>
      <c r="AO313" s="85"/>
      <c r="AP313" s="86"/>
      <c r="AQ313" s="72">
        <f t="shared" si="90"/>
        <v>0.6491128155864214</v>
      </c>
      <c r="AR313" s="73"/>
      <c r="AS313" s="73"/>
      <c r="AT313" s="74"/>
      <c r="AU313" s="72">
        <f t="shared" si="91"/>
        <v>1</v>
      </c>
      <c r="AV313" s="73"/>
      <c r="AW313" s="73"/>
      <c r="AX313" s="74"/>
      <c r="AY313" s="72">
        <f t="shared" si="92"/>
        <v>1</v>
      </c>
      <c r="AZ313" s="73"/>
      <c r="BA313" s="73"/>
      <c r="BB313" s="74"/>
      <c r="BC313" s="72">
        <f>Z303*AU313*AY313</f>
        <v>32</v>
      </c>
      <c r="BD313" s="73"/>
      <c r="BE313" s="73"/>
      <c r="BF313" s="73"/>
      <c r="BG313" s="74"/>
      <c r="BH313" s="87" t="str">
        <f t="shared" si="93"/>
        <v>O.K</v>
      </c>
      <c r="BI313" s="70"/>
      <c r="BJ313" s="70"/>
      <c r="BK313" s="71"/>
    </row>
    <row r="314" spans="3:63" ht="18.75" customHeight="1">
      <c r="C314" s="84">
        <v>801</v>
      </c>
      <c r="D314" s="85"/>
      <c r="E314" s="86"/>
      <c r="F314" s="127">
        <v>161861132000</v>
      </c>
      <c r="G314" s="73"/>
      <c r="H314" s="73"/>
      <c r="I314" s="73"/>
      <c r="J314" s="74"/>
      <c r="K314" s="88">
        <v>398</v>
      </c>
      <c r="L314" s="89"/>
      <c r="M314" s="89"/>
      <c r="N314" s="90"/>
      <c r="O314" s="72">
        <f t="shared" si="86"/>
        <v>6146.5599999999995</v>
      </c>
      <c r="P314" s="73"/>
      <c r="Q314" s="73"/>
      <c r="R314" s="73"/>
      <c r="S314" s="74"/>
      <c r="T314" s="72">
        <f t="shared" si="87"/>
        <v>2073.6099999999997</v>
      </c>
      <c r="U314" s="73"/>
      <c r="V314" s="73"/>
      <c r="W314" s="73"/>
      <c r="X314" s="74"/>
      <c r="Y314" s="72">
        <f t="shared" si="88"/>
        <v>4072.95</v>
      </c>
      <c r="Z314" s="73"/>
      <c r="AA314" s="73"/>
      <c r="AB314" s="73"/>
      <c r="AC314" s="74"/>
      <c r="AD314" s="88">
        <f t="shared" si="89"/>
        <v>10.014968263041679</v>
      </c>
      <c r="AE314" s="89"/>
      <c r="AF314" s="89"/>
      <c r="AG314" s="89"/>
      <c r="AH314" s="90"/>
      <c r="AI314" s="84">
        <v>14</v>
      </c>
      <c r="AJ314" s="85"/>
      <c r="AK314" s="85"/>
      <c r="AL314" s="86"/>
      <c r="AM314" s="84">
        <v>22</v>
      </c>
      <c r="AN314" s="85"/>
      <c r="AO314" s="85"/>
      <c r="AP314" s="86"/>
      <c r="AQ314" s="72">
        <f t="shared" si="90"/>
        <v>0.3373610604956268</v>
      </c>
      <c r="AR314" s="73"/>
      <c r="AS314" s="73"/>
      <c r="AT314" s="74"/>
      <c r="AU314" s="72">
        <f t="shared" si="91"/>
        <v>1</v>
      </c>
      <c r="AV314" s="73"/>
      <c r="AW314" s="73"/>
      <c r="AX314" s="74"/>
      <c r="AY314" s="72">
        <f t="shared" si="92"/>
        <v>1</v>
      </c>
      <c r="AZ314" s="73"/>
      <c r="BA314" s="73"/>
      <c r="BB314" s="74"/>
      <c r="BC314" s="72">
        <f>Z303*AU314*AY314</f>
        <v>32</v>
      </c>
      <c r="BD314" s="73"/>
      <c r="BE314" s="73"/>
      <c r="BF314" s="73"/>
      <c r="BG314" s="74"/>
      <c r="BH314" s="87" t="str">
        <f t="shared" si="93"/>
        <v>O.K</v>
      </c>
      <c r="BI314" s="70"/>
      <c r="BJ314" s="70"/>
      <c r="BK314" s="71"/>
    </row>
    <row r="315" spans="3:63" ht="18.75" customHeight="1">
      <c r="C315" s="84">
        <v>901</v>
      </c>
      <c r="D315" s="85"/>
      <c r="E315" s="86"/>
      <c r="F315" s="127">
        <v>228592821333.333</v>
      </c>
      <c r="G315" s="73"/>
      <c r="H315" s="73"/>
      <c r="I315" s="73"/>
      <c r="J315" s="74"/>
      <c r="K315" s="88">
        <v>880</v>
      </c>
      <c r="L315" s="89"/>
      <c r="M315" s="89"/>
      <c r="N315" s="90"/>
      <c r="O315" s="72">
        <f t="shared" si="86"/>
        <v>-4638.33</v>
      </c>
      <c r="P315" s="73"/>
      <c r="Q315" s="73"/>
      <c r="R315" s="73"/>
      <c r="S315" s="74"/>
      <c r="T315" s="72">
        <f t="shared" si="87"/>
        <v>-7663.98</v>
      </c>
      <c r="U315" s="73"/>
      <c r="V315" s="73"/>
      <c r="W315" s="73"/>
      <c r="X315" s="74"/>
      <c r="Y315" s="72">
        <f t="shared" si="88"/>
        <v>3025.6499999999996</v>
      </c>
      <c r="Z315" s="73"/>
      <c r="AA315" s="73"/>
      <c r="AB315" s="73"/>
      <c r="AC315" s="74"/>
      <c r="AD315" s="88">
        <f t="shared" si="89"/>
        <v>11.647662356454534</v>
      </c>
      <c r="AE315" s="89"/>
      <c r="AF315" s="89"/>
      <c r="AG315" s="89"/>
      <c r="AH315" s="90"/>
      <c r="AI315" s="84">
        <v>14</v>
      </c>
      <c r="AJ315" s="85"/>
      <c r="AK315" s="85"/>
      <c r="AL315" s="86"/>
      <c r="AM315" s="84">
        <v>12</v>
      </c>
      <c r="AN315" s="85"/>
      <c r="AO315" s="85"/>
      <c r="AP315" s="86"/>
      <c r="AQ315" s="72">
        <f t="shared" si="90"/>
        <v>1.652314518371914</v>
      </c>
      <c r="AR315" s="73"/>
      <c r="AS315" s="73"/>
      <c r="AT315" s="74"/>
      <c r="AU315" s="72">
        <f t="shared" si="91"/>
        <v>1.3</v>
      </c>
      <c r="AV315" s="73"/>
      <c r="AW315" s="73"/>
      <c r="AX315" s="74"/>
      <c r="AY315" s="72">
        <f t="shared" si="92"/>
        <v>1</v>
      </c>
      <c r="AZ315" s="73"/>
      <c r="BA315" s="73"/>
      <c r="BB315" s="74"/>
      <c r="BC315" s="72">
        <f>Z303*AU315*AY315</f>
        <v>41.6</v>
      </c>
      <c r="BD315" s="73"/>
      <c r="BE315" s="73"/>
      <c r="BF315" s="73"/>
      <c r="BG315" s="74"/>
      <c r="BH315" s="87" t="str">
        <f t="shared" si="93"/>
        <v>O.K</v>
      </c>
      <c r="BI315" s="70"/>
      <c r="BJ315" s="70"/>
      <c r="BK315" s="71"/>
    </row>
    <row r="316" spans="3:63" ht="18.75" customHeight="1">
      <c r="C316" s="84">
        <v>1001</v>
      </c>
      <c r="D316" s="85"/>
      <c r="E316" s="86"/>
      <c r="F316" s="127">
        <v>161861132000</v>
      </c>
      <c r="G316" s="73"/>
      <c r="H316" s="73"/>
      <c r="I316" s="73"/>
      <c r="J316" s="74"/>
      <c r="K316" s="88">
        <v>398</v>
      </c>
      <c r="L316" s="89"/>
      <c r="M316" s="89"/>
      <c r="N316" s="90"/>
      <c r="O316" s="72">
        <f t="shared" si="86"/>
        <v>-17292.41</v>
      </c>
      <c r="P316" s="73"/>
      <c r="Q316" s="73"/>
      <c r="R316" s="73"/>
      <c r="S316" s="74"/>
      <c r="T316" s="72">
        <f t="shared" si="87"/>
        <v>-20085.129999999997</v>
      </c>
      <c r="U316" s="73"/>
      <c r="V316" s="73"/>
      <c r="W316" s="73"/>
      <c r="X316" s="74"/>
      <c r="Y316" s="72">
        <f t="shared" si="88"/>
        <v>2792.7199999999975</v>
      </c>
      <c r="Z316" s="73"/>
      <c r="AA316" s="73"/>
      <c r="AB316" s="73"/>
      <c r="AC316" s="74"/>
      <c r="AD316" s="88">
        <f t="shared" si="89"/>
        <v>6.867013385276455</v>
      </c>
      <c r="AE316" s="89"/>
      <c r="AF316" s="89"/>
      <c r="AG316" s="89"/>
      <c r="AH316" s="90"/>
      <c r="AI316" s="84">
        <v>14</v>
      </c>
      <c r="AJ316" s="85"/>
      <c r="AK316" s="85"/>
      <c r="AL316" s="86"/>
      <c r="AM316" s="84">
        <v>22</v>
      </c>
      <c r="AN316" s="85"/>
      <c r="AO316" s="85"/>
      <c r="AP316" s="86"/>
      <c r="AQ316" s="72">
        <f t="shared" si="90"/>
        <v>1.161499756251442</v>
      </c>
      <c r="AR316" s="73"/>
      <c r="AS316" s="73"/>
      <c r="AT316" s="74"/>
      <c r="AU316" s="72">
        <f t="shared" si="91"/>
        <v>1.3</v>
      </c>
      <c r="AV316" s="73"/>
      <c r="AW316" s="73"/>
      <c r="AX316" s="74"/>
      <c r="AY316" s="72">
        <f t="shared" si="92"/>
        <v>1</v>
      </c>
      <c r="AZ316" s="73"/>
      <c r="BA316" s="73"/>
      <c r="BB316" s="74"/>
      <c r="BC316" s="72">
        <f>Z303*AU316*AY316</f>
        <v>41.6</v>
      </c>
      <c r="BD316" s="73"/>
      <c r="BE316" s="73"/>
      <c r="BF316" s="73"/>
      <c r="BG316" s="74"/>
      <c r="BH316" s="87" t="str">
        <f t="shared" si="93"/>
        <v>O.K</v>
      </c>
      <c r="BI316" s="70"/>
      <c r="BJ316" s="70"/>
      <c r="BK316" s="71"/>
    </row>
    <row r="317" spans="3:63" ht="18.75" customHeight="1">
      <c r="C317" s="84">
        <v>1101</v>
      </c>
      <c r="D317" s="85"/>
      <c r="E317" s="86"/>
      <c r="F317" s="127">
        <v>161861132000</v>
      </c>
      <c r="G317" s="73"/>
      <c r="H317" s="73"/>
      <c r="I317" s="73"/>
      <c r="J317" s="74"/>
      <c r="K317" s="88">
        <v>398</v>
      </c>
      <c r="L317" s="89"/>
      <c r="M317" s="89"/>
      <c r="N317" s="90"/>
      <c r="O317" s="72">
        <f t="shared" si="86"/>
        <v>-7291.359999999999</v>
      </c>
      <c r="P317" s="73"/>
      <c r="Q317" s="73"/>
      <c r="R317" s="73"/>
      <c r="S317" s="74"/>
      <c r="T317" s="72">
        <f t="shared" si="87"/>
        <v>-10361.119999999999</v>
      </c>
      <c r="U317" s="73"/>
      <c r="V317" s="73"/>
      <c r="W317" s="73"/>
      <c r="X317" s="74"/>
      <c r="Y317" s="72">
        <f t="shared" si="88"/>
        <v>3069.76</v>
      </c>
      <c r="Z317" s="73"/>
      <c r="AA317" s="73"/>
      <c r="AB317" s="73"/>
      <c r="AC317" s="74"/>
      <c r="AD317" s="88">
        <f t="shared" si="89"/>
        <v>7.548226463657749</v>
      </c>
      <c r="AE317" s="89"/>
      <c r="AF317" s="89"/>
      <c r="AG317" s="89"/>
      <c r="AH317" s="90"/>
      <c r="AI317" s="84">
        <v>14</v>
      </c>
      <c r="AJ317" s="85"/>
      <c r="AK317" s="85"/>
      <c r="AL317" s="86"/>
      <c r="AM317" s="84">
        <v>22</v>
      </c>
      <c r="AN317" s="85"/>
      <c r="AO317" s="85"/>
      <c r="AP317" s="86"/>
      <c r="AQ317" s="72">
        <f t="shared" si="90"/>
        <v>1.4210133637620417</v>
      </c>
      <c r="AR317" s="73"/>
      <c r="AS317" s="73"/>
      <c r="AT317" s="74"/>
      <c r="AU317" s="72">
        <f t="shared" si="91"/>
        <v>1.3</v>
      </c>
      <c r="AV317" s="73"/>
      <c r="AW317" s="73"/>
      <c r="AX317" s="74"/>
      <c r="AY317" s="72">
        <f t="shared" si="92"/>
        <v>1</v>
      </c>
      <c r="AZ317" s="73"/>
      <c r="BA317" s="73"/>
      <c r="BB317" s="74"/>
      <c r="BC317" s="72">
        <f>Z303*AU317*AY317</f>
        <v>41.6</v>
      </c>
      <c r="BD317" s="73"/>
      <c r="BE317" s="73"/>
      <c r="BF317" s="73"/>
      <c r="BG317" s="74"/>
      <c r="BH317" s="87" t="str">
        <f t="shared" si="93"/>
        <v>O.K</v>
      </c>
      <c r="BI317" s="70"/>
      <c r="BJ317" s="70"/>
      <c r="BK317" s="71"/>
    </row>
    <row r="318" spans="3:63" ht="18.75" customHeight="1">
      <c r="C318" s="84">
        <v>1201</v>
      </c>
      <c r="D318" s="85"/>
      <c r="E318" s="86"/>
      <c r="F318" s="127">
        <v>128503486833.333</v>
      </c>
      <c r="G318" s="73"/>
      <c r="H318" s="73"/>
      <c r="I318" s="73"/>
      <c r="J318" s="74"/>
      <c r="K318" s="88">
        <v>393</v>
      </c>
      <c r="L318" s="89"/>
      <c r="M318" s="89"/>
      <c r="N318" s="90"/>
      <c r="O318" s="72">
        <f t="shared" si="86"/>
        <v>620.0900000000001</v>
      </c>
      <c r="P318" s="73"/>
      <c r="Q318" s="73"/>
      <c r="R318" s="73"/>
      <c r="S318" s="74"/>
      <c r="T318" s="72">
        <f t="shared" si="87"/>
        <v>-3188.44</v>
      </c>
      <c r="U318" s="73"/>
      <c r="V318" s="73"/>
      <c r="W318" s="73"/>
      <c r="X318" s="74"/>
      <c r="Y318" s="72">
        <f t="shared" si="88"/>
        <v>3808.53</v>
      </c>
      <c r="Z318" s="73"/>
      <c r="AA318" s="73"/>
      <c r="AB318" s="73"/>
      <c r="AC318" s="74"/>
      <c r="AD318" s="88">
        <f t="shared" si="89"/>
        <v>11.647561687888395</v>
      </c>
      <c r="AE318" s="89"/>
      <c r="AF318" s="89"/>
      <c r="AG318" s="89"/>
      <c r="AH318" s="90"/>
      <c r="AI318" s="84">
        <v>14</v>
      </c>
      <c r="AJ318" s="85"/>
      <c r="AK318" s="85"/>
      <c r="AL318" s="86"/>
      <c r="AM318" s="84">
        <v>22</v>
      </c>
      <c r="AN318" s="85"/>
      <c r="AO318" s="85"/>
      <c r="AP318" s="86"/>
      <c r="AQ318" s="72">
        <f t="shared" si="90"/>
        <v>-5.1418987566321</v>
      </c>
      <c r="AR318" s="73"/>
      <c r="AS318" s="73"/>
      <c r="AT318" s="74"/>
      <c r="AU318" s="72">
        <f t="shared" si="91"/>
        <v>1.1843055898410366</v>
      </c>
      <c r="AV318" s="73"/>
      <c r="AW318" s="73"/>
      <c r="AX318" s="74"/>
      <c r="AY318" s="72">
        <f t="shared" si="92"/>
        <v>1</v>
      </c>
      <c r="AZ318" s="73"/>
      <c r="BA318" s="73"/>
      <c r="BB318" s="74"/>
      <c r="BC318" s="72">
        <f>Z303*AU318*AY318</f>
        <v>37.89777887491317</v>
      </c>
      <c r="BD318" s="73"/>
      <c r="BE318" s="73"/>
      <c r="BF318" s="73"/>
      <c r="BG318" s="74"/>
      <c r="BH318" s="87" t="str">
        <f t="shared" si="93"/>
        <v>O.K</v>
      </c>
      <c r="BI318" s="70"/>
      <c r="BJ318" s="70"/>
      <c r="BK318" s="71"/>
    </row>
    <row r="319" spans="3:63" ht="18.75" customHeight="1">
      <c r="C319" s="84">
        <v>1301</v>
      </c>
      <c r="D319" s="85"/>
      <c r="E319" s="86"/>
      <c r="F319" s="127">
        <v>161861132000</v>
      </c>
      <c r="G319" s="73"/>
      <c r="H319" s="73"/>
      <c r="I319" s="73"/>
      <c r="J319" s="74"/>
      <c r="K319" s="88">
        <v>398</v>
      </c>
      <c r="L319" s="89"/>
      <c r="M319" s="89"/>
      <c r="N319" s="90"/>
      <c r="O319" s="72">
        <f t="shared" si="86"/>
        <v>5557.34</v>
      </c>
      <c r="P319" s="73"/>
      <c r="Q319" s="73"/>
      <c r="R319" s="73"/>
      <c r="S319" s="74"/>
      <c r="T319" s="72">
        <f t="shared" si="87"/>
        <v>1315.73</v>
      </c>
      <c r="U319" s="73"/>
      <c r="V319" s="73"/>
      <c r="W319" s="73"/>
      <c r="X319" s="74"/>
      <c r="Y319" s="72">
        <f t="shared" si="88"/>
        <v>4241.610000000001</v>
      </c>
      <c r="Z319" s="73"/>
      <c r="AA319" s="73"/>
      <c r="AB319" s="73"/>
      <c r="AC319" s="74"/>
      <c r="AD319" s="88">
        <f t="shared" si="89"/>
        <v>10.429685985391478</v>
      </c>
      <c r="AE319" s="89"/>
      <c r="AF319" s="89"/>
      <c r="AG319" s="89"/>
      <c r="AH319" s="90"/>
      <c r="AI319" s="84">
        <v>14</v>
      </c>
      <c r="AJ319" s="85"/>
      <c r="AK319" s="85"/>
      <c r="AL319" s="86"/>
      <c r="AM319" s="84">
        <v>22</v>
      </c>
      <c r="AN319" s="85"/>
      <c r="AO319" s="85"/>
      <c r="AP319" s="86"/>
      <c r="AQ319" s="72">
        <f t="shared" si="90"/>
        <v>0.2367553541802373</v>
      </c>
      <c r="AR319" s="73"/>
      <c r="AS319" s="73"/>
      <c r="AT319" s="74"/>
      <c r="AU319" s="72">
        <f t="shared" si="91"/>
        <v>1</v>
      </c>
      <c r="AV319" s="73"/>
      <c r="AW319" s="73"/>
      <c r="AX319" s="74"/>
      <c r="AY319" s="72">
        <f t="shared" si="92"/>
        <v>1</v>
      </c>
      <c r="AZ319" s="73"/>
      <c r="BA319" s="73"/>
      <c r="BB319" s="74"/>
      <c r="BC319" s="72">
        <f>Z303*AU319*AY319</f>
        <v>32</v>
      </c>
      <c r="BD319" s="73"/>
      <c r="BE319" s="73"/>
      <c r="BF319" s="73"/>
      <c r="BG319" s="74"/>
      <c r="BH319" s="87" t="str">
        <f t="shared" si="93"/>
        <v>O.K</v>
      </c>
      <c r="BI319" s="70"/>
      <c r="BJ319" s="70"/>
      <c r="BK319" s="71"/>
    </row>
    <row r="320" spans="3:63" ht="18.75" customHeight="1">
      <c r="C320" s="84">
        <v>1401</v>
      </c>
      <c r="D320" s="85"/>
      <c r="E320" s="86"/>
      <c r="F320" s="127">
        <v>128503486833.333</v>
      </c>
      <c r="G320" s="73"/>
      <c r="H320" s="73"/>
      <c r="I320" s="73"/>
      <c r="J320" s="74"/>
      <c r="K320" s="88">
        <v>393</v>
      </c>
      <c r="L320" s="89"/>
      <c r="M320" s="89"/>
      <c r="N320" s="90"/>
      <c r="O320" s="72">
        <f t="shared" si="86"/>
        <v>7244.91</v>
      </c>
      <c r="P320" s="73"/>
      <c r="Q320" s="73"/>
      <c r="R320" s="73"/>
      <c r="S320" s="74"/>
      <c r="T320" s="72">
        <f t="shared" si="87"/>
        <v>3060.59</v>
      </c>
      <c r="U320" s="73"/>
      <c r="V320" s="73"/>
      <c r="W320" s="73"/>
      <c r="X320" s="74"/>
      <c r="Y320" s="72">
        <f t="shared" si="88"/>
        <v>4184.32</v>
      </c>
      <c r="Z320" s="73"/>
      <c r="AA320" s="73"/>
      <c r="AB320" s="73"/>
      <c r="AC320" s="74"/>
      <c r="AD320" s="88">
        <f t="shared" si="89"/>
        <v>12.796833770999614</v>
      </c>
      <c r="AE320" s="89"/>
      <c r="AF320" s="89"/>
      <c r="AG320" s="89"/>
      <c r="AH320" s="90"/>
      <c r="AI320" s="84">
        <v>14</v>
      </c>
      <c r="AJ320" s="85"/>
      <c r="AK320" s="85"/>
      <c r="AL320" s="86"/>
      <c r="AM320" s="84">
        <v>22</v>
      </c>
      <c r="AN320" s="85"/>
      <c r="AO320" s="85"/>
      <c r="AP320" s="86"/>
      <c r="AQ320" s="72">
        <f t="shared" si="90"/>
        <v>0.42244693170791636</v>
      </c>
      <c r="AR320" s="73"/>
      <c r="AS320" s="73"/>
      <c r="AT320" s="74"/>
      <c r="AU320" s="72">
        <f t="shared" si="91"/>
        <v>1</v>
      </c>
      <c r="AV320" s="73"/>
      <c r="AW320" s="73"/>
      <c r="AX320" s="74"/>
      <c r="AY320" s="72">
        <f t="shared" si="92"/>
        <v>1</v>
      </c>
      <c r="AZ320" s="73"/>
      <c r="BA320" s="73"/>
      <c r="BB320" s="74"/>
      <c r="BC320" s="72">
        <f>Z303*AU320*AY320</f>
        <v>32</v>
      </c>
      <c r="BD320" s="73"/>
      <c r="BE320" s="73"/>
      <c r="BF320" s="73"/>
      <c r="BG320" s="74"/>
      <c r="BH320" s="87" t="str">
        <f t="shared" si="93"/>
        <v>O.K</v>
      </c>
      <c r="BI320" s="70"/>
      <c r="BJ320" s="70"/>
      <c r="BK320" s="71"/>
    </row>
    <row r="321" spans="3:63" ht="18.75" customHeight="1">
      <c r="C321" s="84">
        <v>1501</v>
      </c>
      <c r="D321" s="85"/>
      <c r="E321" s="86"/>
      <c r="F321" s="127">
        <v>161861132000</v>
      </c>
      <c r="G321" s="73"/>
      <c r="H321" s="73"/>
      <c r="I321" s="73"/>
      <c r="J321" s="74"/>
      <c r="K321" s="88">
        <v>398</v>
      </c>
      <c r="L321" s="89"/>
      <c r="M321" s="89"/>
      <c r="N321" s="90"/>
      <c r="O321" s="72">
        <f t="shared" si="86"/>
        <v>5555.85</v>
      </c>
      <c r="P321" s="73"/>
      <c r="Q321" s="73"/>
      <c r="R321" s="73"/>
      <c r="S321" s="74"/>
      <c r="T321" s="72">
        <f t="shared" si="87"/>
        <v>1314.04</v>
      </c>
      <c r="U321" s="73"/>
      <c r="V321" s="73"/>
      <c r="W321" s="73"/>
      <c r="X321" s="74"/>
      <c r="Y321" s="72">
        <f t="shared" si="88"/>
        <v>4241.81</v>
      </c>
      <c r="Z321" s="73"/>
      <c r="AA321" s="73"/>
      <c r="AB321" s="73"/>
      <c r="AC321" s="74"/>
      <c r="AD321" s="88">
        <f t="shared" si="89"/>
        <v>10.430177764974486</v>
      </c>
      <c r="AE321" s="89"/>
      <c r="AF321" s="89"/>
      <c r="AG321" s="89"/>
      <c r="AH321" s="90"/>
      <c r="AI321" s="84">
        <v>14</v>
      </c>
      <c r="AJ321" s="85"/>
      <c r="AK321" s="85"/>
      <c r="AL321" s="86"/>
      <c r="AM321" s="84">
        <v>22</v>
      </c>
      <c r="AN321" s="85"/>
      <c r="AO321" s="85"/>
      <c r="AP321" s="86"/>
      <c r="AQ321" s="72">
        <f t="shared" si="90"/>
        <v>0.23651466472276966</v>
      </c>
      <c r="AR321" s="73"/>
      <c r="AS321" s="73"/>
      <c r="AT321" s="74"/>
      <c r="AU321" s="72">
        <f t="shared" si="91"/>
        <v>1</v>
      </c>
      <c r="AV321" s="73"/>
      <c r="AW321" s="73"/>
      <c r="AX321" s="74"/>
      <c r="AY321" s="72">
        <f t="shared" si="92"/>
        <v>1</v>
      </c>
      <c r="AZ321" s="73"/>
      <c r="BA321" s="73"/>
      <c r="BB321" s="74"/>
      <c r="BC321" s="72">
        <f>Z303*AU321*AY321</f>
        <v>32</v>
      </c>
      <c r="BD321" s="73"/>
      <c r="BE321" s="73"/>
      <c r="BF321" s="73"/>
      <c r="BG321" s="74"/>
      <c r="BH321" s="87" t="str">
        <f t="shared" si="93"/>
        <v>O.K</v>
      </c>
      <c r="BI321" s="70"/>
      <c r="BJ321" s="70"/>
      <c r="BK321" s="71"/>
    </row>
    <row r="322" spans="3:63" ht="18.75" customHeight="1">
      <c r="C322" s="84">
        <v>1601</v>
      </c>
      <c r="D322" s="85"/>
      <c r="E322" s="86"/>
      <c r="F322" s="127">
        <v>161861132000</v>
      </c>
      <c r="G322" s="73"/>
      <c r="H322" s="73"/>
      <c r="I322" s="73"/>
      <c r="J322" s="74"/>
      <c r="K322" s="88">
        <v>398</v>
      </c>
      <c r="L322" s="89"/>
      <c r="M322" s="89"/>
      <c r="N322" s="90"/>
      <c r="O322" s="72">
        <f t="shared" si="86"/>
        <v>617.0800000000002</v>
      </c>
      <c r="P322" s="73"/>
      <c r="Q322" s="73"/>
      <c r="R322" s="73"/>
      <c r="S322" s="74"/>
      <c r="T322" s="72">
        <f t="shared" si="87"/>
        <v>-3192.04</v>
      </c>
      <c r="U322" s="73"/>
      <c r="V322" s="73"/>
      <c r="W322" s="73"/>
      <c r="X322" s="74"/>
      <c r="Y322" s="72">
        <f t="shared" si="88"/>
        <v>3809.12</v>
      </c>
      <c r="Z322" s="73"/>
      <c r="AA322" s="73"/>
      <c r="AB322" s="73"/>
      <c r="AC322" s="74"/>
      <c r="AD322" s="88">
        <f t="shared" si="89"/>
        <v>9.366237226118004</v>
      </c>
      <c r="AE322" s="89"/>
      <c r="AF322" s="89"/>
      <c r="AG322" s="89"/>
      <c r="AH322" s="90"/>
      <c r="AI322" s="84">
        <v>14</v>
      </c>
      <c r="AJ322" s="85"/>
      <c r="AK322" s="85"/>
      <c r="AL322" s="86"/>
      <c r="AM322" s="84">
        <v>22</v>
      </c>
      <c r="AN322" s="85"/>
      <c r="AO322" s="85"/>
      <c r="AP322" s="86"/>
      <c r="AQ322" s="72">
        <f t="shared" si="90"/>
        <v>-5.172813897711802</v>
      </c>
      <c r="AR322" s="73"/>
      <c r="AS322" s="73"/>
      <c r="AT322" s="74"/>
      <c r="AU322" s="72">
        <f t="shared" si="91"/>
        <v>1.1848336877728882</v>
      </c>
      <c r="AV322" s="73"/>
      <c r="AW322" s="73"/>
      <c r="AX322" s="74"/>
      <c r="AY322" s="72">
        <f t="shared" si="92"/>
        <v>1</v>
      </c>
      <c r="AZ322" s="73"/>
      <c r="BA322" s="73"/>
      <c r="BB322" s="74"/>
      <c r="BC322" s="72">
        <f>Z303*AU322*AY322</f>
        <v>37.91467800873242</v>
      </c>
      <c r="BD322" s="73"/>
      <c r="BE322" s="73"/>
      <c r="BF322" s="73"/>
      <c r="BG322" s="74"/>
      <c r="BH322" s="87" t="str">
        <f t="shared" si="93"/>
        <v>O.K</v>
      </c>
      <c r="BI322" s="70"/>
      <c r="BJ322" s="70"/>
      <c r="BK322" s="71"/>
    </row>
    <row r="323" spans="3:63" ht="18.75" customHeight="1">
      <c r="C323" s="84">
        <v>1701</v>
      </c>
      <c r="D323" s="85"/>
      <c r="E323" s="86"/>
      <c r="F323" s="127">
        <v>228592821333.333</v>
      </c>
      <c r="G323" s="73"/>
      <c r="H323" s="73"/>
      <c r="I323" s="73"/>
      <c r="J323" s="74"/>
      <c r="K323" s="88">
        <v>880</v>
      </c>
      <c r="L323" s="89"/>
      <c r="M323" s="89"/>
      <c r="N323" s="90"/>
      <c r="O323" s="72">
        <f t="shared" si="86"/>
        <v>-7296.43</v>
      </c>
      <c r="P323" s="73"/>
      <c r="Q323" s="73"/>
      <c r="R323" s="73"/>
      <c r="S323" s="74"/>
      <c r="T323" s="72">
        <f t="shared" si="87"/>
        <v>-10366.69</v>
      </c>
      <c r="U323" s="73"/>
      <c r="V323" s="73"/>
      <c r="W323" s="73"/>
      <c r="X323" s="74"/>
      <c r="Y323" s="72">
        <f t="shared" si="88"/>
        <v>3070.26</v>
      </c>
      <c r="Z323" s="73"/>
      <c r="AA323" s="73"/>
      <c r="AB323" s="73"/>
      <c r="AC323" s="74"/>
      <c r="AD323" s="88">
        <f t="shared" si="89"/>
        <v>11.819394783444253</v>
      </c>
      <c r="AE323" s="89"/>
      <c r="AF323" s="89"/>
      <c r="AG323" s="89"/>
      <c r="AH323" s="90"/>
      <c r="AI323" s="84">
        <v>14</v>
      </c>
      <c r="AJ323" s="85"/>
      <c r="AK323" s="85"/>
      <c r="AL323" s="86"/>
      <c r="AM323" s="84">
        <v>12</v>
      </c>
      <c r="AN323" s="85"/>
      <c r="AO323" s="85"/>
      <c r="AP323" s="86"/>
      <c r="AQ323" s="72">
        <f t="shared" si="90"/>
        <v>1.4207893449262174</v>
      </c>
      <c r="AR323" s="73"/>
      <c r="AS323" s="73"/>
      <c r="AT323" s="74"/>
      <c r="AU323" s="72">
        <f t="shared" si="91"/>
        <v>1.3</v>
      </c>
      <c r="AV323" s="73"/>
      <c r="AW323" s="73"/>
      <c r="AX323" s="74"/>
      <c r="AY323" s="72">
        <f t="shared" si="92"/>
        <v>1</v>
      </c>
      <c r="AZ323" s="73"/>
      <c r="BA323" s="73"/>
      <c r="BB323" s="74"/>
      <c r="BC323" s="72">
        <f>Z303*AU323*AY323</f>
        <v>41.6</v>
      </c>
      <c r="BD323" s="73"/>
      <c r="BE323" s="73"/>
      <c r="BF323" s="73"/>
      <c r="BG323" s="74"/>
      <c r="BH323" s="87" t="str">
        <f t="shared" si="93"/>
        <v>O.K</v>
      </c>
      <c r="BI323" s="70"/>
      <c r="BJ323" s="70"/>
      <c r="BK323" s="71"/>
    </row>
    <row r="324" spans="3:63" ht="18.75" customHeight="1">
      <c r="C324" s="84">
        <v>1801</v>
      </c>
      <c r="D324" s="85"/>
      <c r="E324" s="86"/>
      <c r="F324" s="127">
        <v>161861132000</v>
      </c>
      <c r="G324" s="73"/>
      <c r="H324" s="73"/>
      <c r="I324" s="73"/>
      <c r="J324" s="74"/>
      <c r="K324" s="88">
        <v>398</v>
      </c>
      <c r="L324" s="89"/>
      <c r="M324" s="89"/>
      <c r="N324" s="90"/>
      <c r="O324" s="72">
        <f t="shared" si="86"/>
        <v>-17293.95</v>
      </c>
      <c r="P324" s="73"/>
      <c r="Q324" s="73"/>
      <c r="R324" s="73"/>
      <c r="S324" s="74"/>
      <c r="T324" s="72">
        <f t="shared" si="87"/>
        <v>-20086.61</v>
      </c>
      <c r="U324" s="73"/>
      <c r="V324" s="73"/>
      <c r="W324" s="73"/>
      <c r="X324" s="74"/>
      <c r="Y324" s="72">
        <f t="shared" si="88"/>
        <v>2792.66</v>
      </c>
      <c r="Z324" s="73"/>
      <c r="AA324" s="73"/>
      <c r="AB324" s="73"/>
      <c r="AC324" s="74"/>
      <c r="AD324" s="88">
        <f t="shared" si="89"/>
        <v>6.866865851401557</v>
      </c>
      <c r="AE324" s="89"/>
      <c r="AF324" s="89"/>
      <c r="AG324" s="89"/>
      <c r="AH324" s="90"/>
      <c r="AI324" s="84">
        <v>14</v>
      </c>
      <c r="AJ324" s="85"/>
      <c r="AK324" s="85"/>
      <c r="AL324" s="86"/>
      <c r="AM324" s="84">
        <v>22</v>
      </c>
      <c r="AN324" s="85"/>
      <c r="AO324" s="85"/>
      <c r="AP324" s="86"/>
      <c r="AQ324" s="72">
        <f t="shared" si="90"/>
        <v>1.1614819055218732</v>
      </c>
      <c r="AR324" s="73"/>
      <c r="AS324" s="73"/>
      <c r="AT324" s="74"/>
      <c r="AU324" s="72">
        <f t="shared" si="91"/>
        <v>1.3</v>
      </c>
      <c r="AV324" s="73"/>
      <c r="AW324" s="73"/>
      <c r="AX324" s="74"/>
      <c r="AY324" s="72">
        <f t="shared" si="92"/>
        <v>1</v>
      </c>
      <c r="AZ324" s="73"/>
      <c r="BA324" s="73"/>
      <c r="BB324" s="74"/>
      <c r="BC324" s="72">
        <f>Z303*AU324*AY324</f>
        <v>41.6</v>
      </c>
      <c r="BD324" s="73"/>
      <c r="BE324" s="73"/>
      <c r="BF324" s="73"/>
      <c r="BG324" s="74"/>
      <c r="BH324" s="87" t="str">
        <f t="shared" si="93"/>
        <v>O.K</v>
      </c>
      <c r="BI324" s="70"/>
      <c r="BJ324" s="70"/>
      <c r="BK324" s="71"/>
    </row>
    <row r="325" spans="3:63" ht="18.75" customHeight="1">
      <c r="C325" s="84">
        <v>1901</v>
      </c>
      <c r="D325" s="85"/>
      <c r="E325" s="86"/>
      <c r="F325" s="127">
        <v>161861132000</v>
      </c>
      <c r="G325" s="73"/>
      <c r="H325" s="73"/>
      <c r="I325" s="73"/>
      <c r="J325" s="74"/>
      <c r="K325" s="88">
        <v>398</v>
      </c>
      <c r="L325" s="89"/>
      <c r="M325" s="89"/>
      <c r="N325" s="90"/>
      <c r="O325" s="72">
        <f t="shared" si="86"/>
        <v>-4636.1900000000005</v>
      </c>
      <c r="P325" s="73"/>
      <c r="Q325" s="73"/>
      <c r="R325" s="73"/>
      <c r="S325" s="74"/>
      <c r="T325" s="72">
        <f t="shared" si="87"/>
        <v>-7661.33</v>
      </c>
      <c r="U325" s="73"/>
      <c r="V325" s="73"/>
      <c r="W325" s="73"/>
      <c r="X325" s="74"/>
      <c r="Y325" s="72">
        <f t="shared" si="88"/>
        <v>3025.1399999999994</v>
      </c>
      <c r="Z325" s="73"/>
      <c r="AA325" s="73"/>
      <c r="AB325" s="73"/>
      <c r="AC325" s="74"/>
      <c r="AD325" s="88">
        <f t="shared" si="89"/>
        <v>7.438510438688885</v>
      </c>
      <c r="AE325" s="89"/>
      <c r="AF325" s="89"/>
      <c r="AG325" s="89"/>
      <c r="AH325" s="90"/>
      <c r="AI325" s="84">
        <v>14</v>
      </c>
      <c r="AJ325" s="85"/>
      <c r="AK325" s="85"/>
      <c r="AL325" s="86"/>
      <c r="AM325" s="84">
        <v>22</v>
      </c>
      <c r="AN325" s="85"/>
      <c r="AO325" s="85"/>
      <c r="AP325" s="86"/>
      <c r="AQ325" s="72">
        <f t="shared" si="90"/>
        <v>1.652505613445523</v>
      </c>
      <c r="AR325" s="73"/>
      <c r="AS325" s="73"/>
      <c r="AT325" s="74"/>
      <c r="AU325" s="72">
        <f t="shared" si="91"/>
        <v>1.3</v>
      </c>
      <c r="AV325" s="73"/>
      <c r="AW325" s="73"/>
      <c r="AX325" s="74"/>
      <c r="AY325" s="72">
        <f t="shared" si="92"/>
        <v>1</v>
      </c>
      <c r="AZ325" s="73"/>
      <c r="BA325" s="73"/>
      <c r="BB325" s="74"/>
      <c r="BC325" s="72">
        <f>Z303*AU325*AY325</f>
        <v>41.6</v>
      </c>
      <c r="BD325" s="73"/>
      <c r="BE325" s="73"/>
      <c r="BF325" s="73"/>
      <c r="BG325" s="74"/>
      <c r="BH325" s="87" t="str">
        <f t="shared" si="93"/>
        <v>O.K</v>
      </c>
      <c r="BI325" s="70"/>
      <c r="BJ325" s="70"/>
      <c r="BK325" s="71"/>
    </row>
    <row r="326" spans="3:63" ht="18.75" customHeight="1">
      <c r="C326" s="84">
        <v>2001</v>
      </c>
      <c r="D326" s="85"/>
      <c r="E326" s="86"/>
      <c r="F326" s="127">
        <v>195223979166.666</v>
      </c>
      <c r="G326" s="73"/>
      <c r="H326" s="73"/>
      <c r="I326" s="73"/>
      <c r="J326" s="74"/>
      <c r="K326" s="88">
        <v>403</v>
      </c>
      <c r="L326" s="89"/>
      <c r="M326" s="89"/>
      <c r="N326" s="90"/>
      <c r="O326" s="72">
        <f t="shared" si="86"/>
        <v>6148.02</v>
      </c>
      <c r="P326" s="73"/>
      <c r="Q326" s="73"/>
      <c r="R326" s="73"/>
      <c r="S326" s="74"/>
      <c r="T326" s="72">
        <f t="shared" si="87"/>
        <v>2075.54</v>
      </c>
      <c r="U326" s="73"/>
      <c r="V326" s="73"/>
      <c r="W326" s="73"/>
      <c r="X326" s="74"/>
      <c r="Y326" s="72">
        <f t="shared" si="88"/>
        <v>4072.4800000000005</v>
      </c>
      <c r="Z326" s="73"/>
      <c r="AA326" s="73"/>
      <c r="AB326" s="73"/>
      <c r="AC326" s="74"/>
      <c r="AD326" s="88">
        <f t="shared" si="89"/>
        <v>8.406802519883442</v>
      </c>
      <c r="AE326" s="89"/>
      <c r="AF326" s="89"/>
      <c r="AG326" s="89"/>
      <c r="AH326" s="90"/>
      <c r="AI326" s="84">
        <v>14</v>
      </c>
      <c r="AJ326" s="85"/>
      <c r="AK326" s="85"/>
      <c r="AL326" s="86"/>
      <c r="AM326" s="84">
        <v>22</v>
      </c>
      <c r="AN326" s="85"/>
      <c r="AO326" s="85"/>
      <c r="AP326" s="86"/>
      <c r="AQ326" s="72">
        <f t="shared" si="90"/>
        <v>0.33759486794122334</v>
      </c>
      <c r="AR326" s="73"/>
      <c r="AS326" s="73"/>
      <c r="AT326" s="74"/>
      <c r="AU326" s="72">
        <f t="shared" si="91"/>
        <v>1</v>
      </c>
      <c r="AV326" s="73"/>
      <c r="AW326" s="73"/>
      <c r="AX326" s="74"/>
      <c r="AY326" s="72">
        <f t="shared" si="92"/>
        <v>1</v>
      </c>
      <c r="AZ326" s="73"/>
      <c r="BA326" s="73"/>
      <c r="BB326" s="74"/>
      <c r="BC326" s="72">
        <f>Z303*AU326*AY326</f>
        <v>32</v>
      </c>
      <c r="BD326" s="73"/>
      <c r="BE326" s="73"/>
      <c r="BF326" s="73"/>
      <c r="BG326" s="74"/>
      <c r="BH326" s="87" t="str">
        <f t="shared" si="93"/>
        <v>O.K</v>
      </c>
      <c r="BI326" s="70"/>
      <c r="BJ326" s="70"/>
      <c r="BK326" s="71"/>
    </row>
    <row r="327" spans="3:63" ht="18.75" customHeight="1">
      <c r="C327" s="84">
        <v>2101</v>
      </c>
      <c r="D327" s="85"/>
      <c r="E327" s="86"/>
      <c r="F327" s="127">
        <v>228592821333.333</v>
      </c>
      <c r="G327" s="73"/>
      <c r="H327" s="73"/>
      <c r="I327" s="73"/>
      <c r="J327" s="74"/>
      <c r="K327" s="88">
        <v>408</v>
      </c>
      <c r="L327" s="89"/>
      <c r="M327" s="89"/>
      <c r="N327" s="90"/>
      <c r="O327" s="72">
        <f t="shared" si="86"/>
        <v>13960.619999999999</v>
      </c>
      <c r="P327" s="73"/>
      <c r="Q327" s="73"/>
      <c r="R327" s="73"/>
      <c r="S327" s="74"/>
      <c r="T327" s="72">
        <f t="shared" si="87"/>
        <v>9062.72</v>
      </c>
      <c r="U327" s="73"/>
      <c r="V327" s="73"/>
      <c r="W327" s="73"/>
      <c r="X327" s="74"/>
      <c r="Y327" s="72">
        <f t="shared" si="88"/>
        <v>4897.9</v>
      </c>
      <c r="Z327" s="73"/>
      <c r="AA327" s="73"/>
      <c r="AB327" s="73"/>
      <c r="AC327" s="74"/>
      <c r="AD327" s="88">
        <f t="shared" si="89"/>
        <v>8.741933313321441</v>
      </c>
      <c r="AE327" s="89"/>
      <c r="AF327" s="89"/>
      <c r="AG327" s="89"/>
      <c r="AH327" s="90"/>
      <c r="AI327" s="84">
        <v>14</v>
      </c>
      <c r="AJ327" s="85"/>
      <c r="AK327" s="85"/>
      <c r="AL327" s="86"/>
      <c r="AM327" s="84">
        <v>22</v>
      </c>
      <c r="AN327" s="85"/>
      <c r="AO327" s="85"/>
      <c r="AP327" s="86"/>
      <c r="AQ327" s="72">
        <f t="shared" si="90"/>
        <v>0.6491631460493875</v>
      </c>
      <c r="AR327" s="73"/>
      <c r="AS327" s="73"/>
      <c r="AT327" s="74"/>
      <c r="AU327" s="72">
        <f t="shared" si="91"/>
        <v>1</v>
      </c>
      <c r="AV327" s="73"/>
      <c r="AW327" s="73"/>
      <c r="AX327" s="74"/>
      <c r="AY327" s="72">
        <f t="shared" si="92"/>
        <v>1</v>
      </c>
      <c r="AZ327" s="73"/>
      <c r="BA327" s="73"/>
      <c r="BB327" s="74"/>
      <c r="BC327" s="72">
        <f>Z303*AU327*AY327</f>
        <v>32</v>
      </c>
      <c r="BD327" s="73"/>
      <c r="BE327" s="73"/>
      <c r="BF327" s="73"/>
      <c r="BG327" s="74"/>
      <c r="BH327" s="87" t="str">
        <f t="shared" si="93"/>
        <v>O.K</v>
      </c>
      <c r="BI327" s="70"/>
      <c r="BJ327" s="70"/>
      <c r="BK327" s="71"/>
    </row>
    <row r="328" spans="3:63" ht="18.75" customHeight="1">
      <c r="C328" s="84">
        <v>2201</v>
      </c>
      <c r="D328" s="85"/>
      <c r="E328" s="86"/>
      <c r="F328" s="127">
        <v>228592821333.333</v>
      </c>
      <c r="G328" s="73"/>
      <c r="H328" s="73"/>
      <c r="I328" s="73"/>
      <c r="J328" s="74"/>
      <c r="K328" s="88">
        <v>408</v>
      </c>
      <c r="L328" s="89"/>
      <c r="M328" s="89"/>
      <c r="N328" s="90"/>
      <c r="O328" s="72">
        <f t="shared" si="86"/>
        <v>18464.6</v>
      </c>
      <c r="P328" s="73"/>
      <c r="Q328" s="73"/>
      <c r="R328" s="73"/>
      <c r="S328" s="74"/>
      <c r="T328" s="72">
        <f t="shared" si="87"/>
        <v>13170.019999999999</v>
      </c>
      <c r="U328" s="73"/>
      <c r="V328" s="73"/>
      <c r="W328" s="73"/>
      <c r="X328" s="74"/>
      <c r="Y328" s="72">
        <f t="shared" si="88"/>
        <v>5294.58</v>
      </c>
      <c r="Z328" s="73"/>
      <c r="AA328" s="73"/>
      <c r="AB328" s="73"/>
      <c r="AC328" s="74"/>
      <c r="AD328" s="88">
        <f t="shared" si="89"/>
        <v>9.449940848536196</v>
      </c>
      <c r="AE328" s="89"/>
      <c r="AF328" s="89"/>
      <c r="AG328" s="89"/>
      <c r="AH328" s="90"/>
      <c r="AI328" s="84">
        <v>14</v>
      </c>
      <c r="AJ328" s="85"/>
      <c r="AK328" s="85"/>
      <c r="AL328" s="86"/>
      <c r="AM328" s="84">
        <v>22</v>
      </c>
      <c r="AN328" s="85"/>
      <c r="AO328" s="85"/>
      <c r="AP328" s="86"/>
      <c r="AQ328" s="72">
        <f t="shared" si="90"/>
        <v>0.7132578014145987</v>
      </c>
      <c r="AR328" s="73"/>
      <c r="AS328" s="73"/>
      <c r="AT328" s="74"/>
      <c r="AU328" s="72">
        <f t="shared" si="91"/>
        <v>1</v>
      </c>
      <c r="AV328" s="73"/>
      <c r="AW328" s="73"/>
      <c r="AX328" s="74"/>
      <c r="AY328" s="72">
        <f t="shared" si="92"/>
        <v>1</v>
      </c>
      <c r="AZ328" s="73"/>
      <c r="BA328" s="73"/>
      <c r="BB328" s="74"/>
      <c r="BC328" s="72">
        <f>Z303*AU328*AY328</f>
        <v>32</v>
      </c>
      <c r="BD328" s="73"/>
      <c r="BE328" s="73"/>
      <c r="BF328" s="73"/>
      <c r="BG328" s="74"/>
      <c r="BH328" s="87" t="str">
        <f t="shared" si="93"/>
        <v>O.K</v>
      </c>
      <c r="BI328" s="70"/>
      <c r="BJ328" s="70"/>
      <c r="BK328" s="71"/>
    </row>
    <row r="329" spans="3:63" ht="18.75" customHeight="1">
      <c r="C329" s="84">
        <v>2301</v>
      </c>
      <c r="D329" s="85"/>
      <c r="E329" s="86"/>
      <c r="F329" s="127">
        <v>195223979166.666</v>
      </c>
      <c r="G329" s="73"/>
      <c r="H329" s="73"/>
      <c r="I329" s="73"/>
      <c r="J329" s="74"/>
      <c r="K329" s="88">
        <v>403</v>
      </c>
      <c r="L329" s="89"/>
      <c r="M329" s="89"/>
      <c r="N329" s="90"/>
      <c r="O329" s="72">
        <f t="shared" si="86"/>
        <v>19413.43</v>
      </c>
      <c r="P329" s="73"/>
      <c r="Q329" s="73"/>
      <c r="R329" s="73"/>
      <c r="S329" s="74"/>
      <c r="T329" s="72">
        <f t="shared" si="87"/>
        <v>14311.08</v>
      </c>
      <c r="U329" s="73"/>
      <c r="V329" s="73"/>
      <c r="W329" s="73"/>
      <c r="X329" s="74"/>
      <c r="Y329" s="72">
        <f t="shared" si="88"/>
        <v>5102.35</v>
      </c>
      <c r="Z329" s="73"/>
      <c r="AA329" s="73"/>
      <c r="AB329" s="73"/>
      <c r="AC329" s="74"/>
      <c r="AD329" s="88">
        <f t="shared" si="89"/>
        <v>10.532758623081582</v>
      </c>
      <c r="AE329" s="89"/>
      <c r="AF329" s="89"/>
      <c r="AG329" s="89"/>
      <c r="AH329" s="90"/>
      <c r="AI329" s="84">
        <v>14</v>
      </c>
      <c r="AJ329" s="85"/>
      <c r="AK329" s="85"/>
      <c r="AL329" s="86"/>
      <c r="AM329" s="84">
        <v>22</v>
      </c>
      <c r="AN329" s="85"/>
      <c r="AO329" s="85"/>
      <c r="AP329" s="86"/>
      <c r="AQ329" s="72">
        <f t="shared" si="90"/>
        <v>0.737174213933344</v>
      </c>
      <c r="AR329" s="73"/>
      <c r="AS329" s="73"/>
      <c r="AT329" s="74"/>
      <c r="AU329" s="72">
        <f t="shared" si="91"/>
        <v>1</v>
      </c>
      <c r="AV329" s="73"/>
      <c r="AW329" s="73"/>
      <c r="AX329" s="74"/>
      <c r="AY329" s="72">
        <f t="shared" si="92"/>
        <v>1</v>
      </c>
      <c r="AZ329" s="73"/>
      <c r="BA329" s="73"/>
      <c r="BB329" s="74"/>
      <c r="BC329" s="72">
        <f>Z303*AU329*AY329</f>
        <v>32</v>
      </c>
      <c r="BD329" s="73"/>
      <c r="BE329" s="73"/>
      <c r="BF329" s="73"/>
      <c r="BG329" s="74"/>
      <c r="BH329" s="87" t="str">
        <f t="shared" si="93"/>
        <v>O.K</v>
      </c>
      <c r="BI329" s="70"/>
      <c r="BJ329" s="70"/>
      <c r="BK329" s="71"/>
    </row>
    <row r="330" spans="3:63" ht="18.75" customHeight="1">
      <c r="C330" s="84">
        <v>2401</v>
      </c>
      <c r="D330" s="85"/>
      <c r="E330" s="86"/>
      <c r="F330" s="127">
        <v>128503486833.333</v>
      </c>
      <c r="G330" s="73"/>
      <c r="H330" s="73"/>
      <c r="I330" s="73"/>
      <c r="J330" s="74"/>
      <c r="K330" s="88">
        <v>393</v>
      </c>
      <c r="L330" s="89"/>
      <c r="M330" s="89"/>
      <c r="N330" s="90"/>
      <c r="O330" s="72">
        <f t="shared" si="86"/>
        <v>16668.71</v>
      </c>
      <c r="P330" s="73"/>
      <c r="Q330" s="73"/>
      <c r="R330" s="73"/>
      <c r="S330" s="74"/>
      <c r="T330" s="72">
        <f t="shared" si="87"/>
        <v>12468.63</v>
      </c>
      <c r="U330" s="73"/>
      <c r="V330" s="73"/>
      <c r="W330" s="73"/>
      <c r="X330" s="74"/>
      <c r="Y330" s="72">
        <f t="shared" si="88"/>
        <v>4200.08</v>
      </c>
      <c r="Z330" s="73"/>
      <c r="AA330" s="73"/>
      <c r="AB330" s="73"/>
      <c r="AC330" s="74"/>
      <c r="AD330" s="88">
        <f t="shared" si="89"/>
        <v>12.845032307495616</v>
      </c>
      <c r="AE330" s="89"/>
      <c r="AF330" s="89"/>
      <c r="AG330" s="89"/>
      <c r="AH330" s="90"/>
      <c r="AI330" s="84">
        <v>14</v>
      </c>
      <c r="AJ330" s="85"/>
      <c r="AK330" s="85"/>
      <c r="AL330" s="86"/>
      <c r="AM330" s="84">
        <v>22</v>
      </c>
      <c r="AN330" s="85"/>
      <c r="AO330" s="85"/>
      <c r="AP330" s="86"/>
      <c r="AQ330" s="72">
        <f t="shared" si="90"/>
        <v>0.7480260920011207</v>
      </c>
      <c r="AR330" s="73"/>
      <c r="AS330" s="73"/>
      <c r="AT330" s="74"/>
      <c r="AU330" s="72">
        <f t="shared" si="91"/>
        <v>1</v>
      </c>
      <c r="AV330" s="73"/>
      <c r="AW330" s="73"/>
      <c r="AX330" s="74"/>
      <c r="AY330" s="72">
        <f t="shared" si="92"/>
        <v>1</v>
      </c>
      <c r="AZ330" s="73"/>
      <c r="BA330" s="73"/>
      <c r="BB330" s="74"/>
      <c r="BC330" s="72">
        <f>Z303*AU330*AY330</f>
        <v>32</v>
      </c>
      <c r="BD330" s="73"/>
      <c r="BE330" s="73"/>
      <c r="BF330" s="73"/>
      <c r="BG330" s="74"/>
      <c r="BH330" s="87" t="str">
        <f t="shared" si="93"/>
        <v>O.K</v>
      </c>
      <c r="BI330" s="70"/>
      <c r="BJ330" s="70"/>
      <c r="BK330" s="71"/>
    </row>
    <row r="331" spans="3:63" ht="18.75" customHeight="1">
      <c r="C331" s="84">
        <v>2501</v>
      </c>
      <c r="D331" s="85"/>
      <c r="E331" s="86"/>
      <c r="F331" s="127">
        <v>128503486833.333</v>
      </c>
      <c r="G331" s="73"/>
      <c r="H331" s="73"/>
      <c r="I331" s="73"/>
      <c r="J331" s="74"/>
      <c r="K331" s="88">
        <v>865</v>
      </c>
      <c r="L331" s="89"/>
      <c r="M331" s="89"/>
      <c r="N331" s="90"/>
      <c r="O331" s="72">
        <f t="shared" si="86"/>
        <v>10202.26</v>
      </c>
      <c r="P331" s="73"/>
      <c r="Q331" s="73"/>
      <c r="R331" s="73"/>
      <c r="S331" s="74"/>
      <c r="T331" s="72">
        <f t="shared" si="87"/>
        <v>7682.5</v>
      </c>
      <c r="U331" s="73"/>
      <c r="V331" s="73"/>
      <c r="W331" s="73"/>
      <c r="X331" s="74"/>
      <c r="Y331" s="72">
        <f t="shared" si="88"/>
        <v>2519.76</v>
      </c>
      <c r="Z331" s="73"/>
      <c r="AA331" s="73"/>
      <c r="AB331" s="73"/>
      <c r="AC331" s="74"/>
      <c r="AD331" s="88">
        <f t="shared" si="89"/>
        <v>16.9613483159947</v>
      </c>
      <c r="AE331" s="89"/>
      <c r="AF331" s="89"/>
      <c r="AG331" s="89"/>
      <c r="AH331" s="90"/>
      <c r="AI331" s="84">
        <v>14</v>
      </c>
      <c r="AJ331" s="85"/>
      <c r="AK331" s="85"/>
      <c r="AL331" s="86"/>
      <c r="AM331" s="84">
        <v>12</v>
      </c>
      <c r="AN331" s="85"/>
      <c r="AO331" s="85"/>
      <c r="AP331" s="86"/>
      <c r="AQ331" s="72">
        <f t="shared" si="90"/>
        <v>0.7530194290284702</v>
      </c>
      <c r="AR331" s="73"/>
      <c r="AS331" s="73"/>
      <c r="AT331" s="74"/>
      <c r="AU331" s="72">
        <f t="shared" si="91"/>
        <v>1</v>
      </c>
      <c r="AV331" s="73"/>
      <c r="AW331" s="73"/>
      <c r="AX331" s="74"/>
      <c r="AY331" s="72">
        <f t="shared" si="92"/>
        <v>1</v>
      </c>
      <c r="AZ331" s="73"/>
      <c r="BA331" s="73"/>
      <c r="BB331" s="74"/>
      <c r="BC331" s="72">
        <f>Z303*AU331*AY331</f>
        <v>32</v>
      </c>
      <c r="BD331" s="73"/>
      <c r="BE331" s="73"/>
      <c r="BF331" s="73"/>
      <c r="BG331" s="74"/>
      <c r="BH331" s="87" t="str">
        <f t="shared" si="93"/>
        <v>O.K</v>
      </c>
      <c r="BI331" s="70"/>
      <c r="BJ331" s="70"/>
      <c r="BK331" s="71"/>
    </row>
    <row r="332" spans="3:63" ht="18.75" customHeight="1">
      <c r="C332" s="84">
        <v>102</v>
      </c>
      <c r="D332" s="85"/>
      <c r="E332" s="86"/>
      <c r="F332" s="127">
        <v>128503486833.333</v>
      </c>
      <c r="G332" s="73"/>
      <c r="H332" s="73"/>
      <c r="I332" s="73"/>
      <c r="J332" s="74"/>
      <c r="K332" s="88">
        <v>1435</v>
      </c>
      <c r="L332" s="89"/>
      <c r="M332" s="89"/>
      <c r="N332" s="90"/>
      <c r="O332" s="72">
        <f t="shared" si="86"/>
        <v>2.52</v>
      </c>
      <c r="P332" s="73"/>
      <c r="Q332" s="73"/>
      <c r="R332" s="73"/>
      <c r="S332" s="74"/>
      <c r="T332" s="72">
        <f t="shared" si="87"/>
        <v>0.7999999999999999</v>
      </c>
      <c r="U332" s="73"/>
      <c r="V332" s="73"/>
      <c r="W332" s="73"/>
      <c r="X332" s="74"/>
      <c r="Y332" s="72">
        <f t="shared" si="88"/>
        <v>1.7200000000000002</v>
      </c>
      <c r="Z332" s="73"/>
      <c r="AA332" s="73"/>
      <c r="AB332" s="73"/>
      <c r="AC332" s="74"/>
      <c r="AD332" s="88">
        <f t="shared" si="89"/>
        <v>0.01920726091425999</v>
      </c>
      <c r="AE332" s="89"/>
      <c r="AF332" s="89"/>
      <c r="AG332" s="89"/>
      <c r="AH332" s="90"/>
      <c r="AI332" s="84">
        <v>14</v>
      </c>
      <c r="AJ332" s="85"/>
      <c r="AK332" s="85"/>
      <c r="AL332" s="86"/>
      <c r="AM332" s="84">
        <v>0</v>
      </c>
      <c r="AN332" s="85"/>
      <c r="AO332" s="85"/>
      <c r="AP332" s="86"/>
      <c r="AQ332" s="72">
        <f t="shared" si="90"/>
        <v>0.31746031746031744</v>
      </c>
      <c r="AR332" s="73"/>
      <c r="AS332" s="73"/>
      <c r="AT332" s="74"/>
      <c r="AU332" s="72">
        <f t="shared" si="91"/>
        <v>1</v>
      </c>
      <c r="AV332" s="73"/>
      <c r="AW332" s="73"/>
      <c r="AX332" s="74"/>
      <c r="AY332" s="72">
        <f t="shared" si="92"/>
        <v>1</v>
      </c>
      <c r="AZ332" s="73"/>
      <c r="BA332" s="73"/>
      <c r="BB332" s="74"/>
      <c r="BC332" s="72">
        <f>Z303*AU332*AY332</f>
        <v>32</v>
      </c>
      <c r="BD332" s="73"/>
      <c r="BE332" s="73"/>
      <c r="BF332" s="73"/>
      <c r="BG332" s="74"/>
      <c r="BH332" s="87" t="str">
        <f t="shared" si="93"/>
        <v>O.K</v>
      </c>
      <c r="BI332" s="70"/>
      <c r="BJ332" s="70"/>
      <c r="BK332" s="71"/>
    </row>
    <row r="333" spans="3:63" ht="18.75" customHeight="1">
      <c r="C333" s="84">
        <v>202</v>
      </c>
      <c r="D333" s="85"/>
      <c r="E333" s="86"/>
      <c r="F333" s="127">
        <v>128503486833.333</v>
      </c>
      <c r="G333" s="73"/>
      <c r="H333" s="73"/>
      <c r="I333" s="73"/>
      <c r="J333" s="74"/>
      <c r="K333" s="88">
        <v>1435</v>
      </c>
      <c r="L333" s="89"/>
      <c r="M333" s="89"/>
      <c r="N333" s="90"/>
      <c r="O333" s="72">
        <f t="shared" si="86"/>
        <v>8398.400000000001</v>
      </c>
      <c r="P333" s="73"/>
      <c r="Q333" s="73"/>
      <c r="R333" s="73"/>
      <c r="S333" s="74"/>
      <c r="T333" s="72">
        <f t="shared" si="87"/>
        <v>6132.92</v>
      </c>
      <c r="U333" s="73"/>
      <c r="V333" s="73"/>
      <c r="W333" s="73"/>
      <c r="X333" s="74"/>
      <c r="Y333" s="72">
        <f t="shared" si="88"/>
        <v>2265.4800000000014</v>
      </c>
      <c r="Z333" s="73"/>
      <c r="AA333" s="73"/>
      <c r="AB333" s="73"/>
      <c r="AC333" s="74"/>
      <c r="AD333" s="88">
        <f t="shared" si="89"/>
        <v>25.29864270699869</v>
      </c>
      <c r="AE333" s="89"/>
      <c r="AF333" s="89"/>
      <c r="AG333" s="89"/>
      <c r="AH333" s="90"/>
      <c r="AI333" s="84">
        <v>14</v>
      </c>
      <c r="AJ333" s="85"/>
      <c r="AK333" s="85"/>
      <c r="AL333" s="86"/>
      <c r="AM333" s="84">
        <v>0</v>
      </c>
      <c r="AN333" s="85"/>
      <c r="AO333" s="85"/>
      <c r="AP333" s="86"/>
      <c r="AQ333" s="72">
        <f t="shared" si="90"/>
        <v>0.7302486187845303</v>
      </c>
      <c r="AR333" s="73"/>
      <c r="AS333" s="73"/>
      <c r="AT333" s="74"/>
      <c r="AU333" s="72">
        <f t="shared" si="91"/>
        <v>1</v>
      </c>
      <c r="AV333" s="73"/>
      <c r="AW333" s="73"/>
      <c r="AX333" s="74"/>
      <c r="AY333" s="72">
        <f t="shared" si="92"/>
        <v>1</v>
      </c>
      <c r="AZ333" s="73"/>
      <c r="BA333" s="73"/>
      <c r="BB333" s="74"/>
      <c r="BC333" s="72">
        <f>Z303*AU333*AY333</f>
        <v>32</v>
      </c>
      <c r="BD333" s="73"/>
      <c r="BE333" s="73"/>
      <c r="BF333" s="73"/>
      <c r="BG333" s="74"/>
      <c r="BH333" s="87" t="str">
        <f t="shared" si="93"/>
        <v>O.K</v>
      </c>
      <c r="BI333" s="70"/>
      <c r="BJ333" s="70"/>
      <c r="BK333" s="71"/>
    </row>
    <row r="334" spans="3:63" ht="18.75" customHeight="1">
      <c r="C334" s="84">
        <v>302</v>
      </c>
      <c r="D334" s="85"/>
      <c r="E334" s="86"/>
      <c r="F334" s="127">
        <v>195223979166.666</v>
      </c>
      <c r="G334" s="73"/>
      <c r="H334" s="73"/>
      <c r="I334" s="73"/>
      <c r="J334" s="74"/>
      <c r="K334" s="88">
        <v>1425</v>
      </c>
      <c r="L334" s="89"/>
      <c r="M334" s="89"/>
      <c r="N334" s="90"/>
      <c r="O334" s="72">
        <f t="shared" si="86"/>
        <v>13531.189999999999</v>
      </c>
      <c r="P334" s="73"/>
      <c r="Q334" s="73"/>
      <c r="R334" s="73"/>
      <c r="S334" s="74"/>
      <c r="T334" s="72">
        <f t="shared" si="87"/>
        <v>9881.199999999999</v>
      </c>
      <c r="U334" s="73"/>
      <c r="V334" s="73"/>
      <c r="W334" s="73"/>
      <c r="X334" s="74"/>
      <c r="Y334" s="72">
        <f t="shared" si="88"/>
        <v>3649.99</v>
      </c>
      <c r="Z334" s="73"/>
      <c r="AA334" s="73"/>
      <c r="AB334" s="73"/>
      <c r="AC334" s="74"/>
      <c r="AD334" s="88">
        <f t="shared" si="89"/>
        <v>26.642402087090016</v>
      </c>
      <c r="AE334" s="89"/>
      <c r="AF334" s="89"/>
      <c r="AG334" s="89"/>
      <c r="AH334" s="90"/>
      <c r="AI334" s="84">
        <v>14</v>
      </c>
      <c r="AJ334" s="85"/>
      <c r="AK334" s="85"/>
      <c r="AL334" s="86"/>
      <c r="AM334" s="84">
        <v>0</v>
      </c>
      <c r="AN334" s="85"/>
      <c r="AO334" s="85"/>
      <c r="AP334" s="86"/>
      <c r="AQ334" s="72">
        <f t="shared" si="90"/>
        <v>0.7302535844962638</v>
      </c>
      <c r="AR334" s="73"/>
      <c r="AS334" s="73"/>
      <c r="AT334" s="74"/>
      <c r="AU334" s="72">
        <f t="shared" si="91"/>
        <v>1</v>
      </c>
      <c r="AV334" s="73"/>
      <c r="AW334" s="73"/>
      <c r="AX334" s="74"/>
      <c r="AY334" s="72">
        <f t="shared" si="92"/>
        <v>1</v>
      </c>
      <c r="AZ334" s="73"/>
      <c r="BA334" s="73"/>
      <c r="BB334" s="74"/>
      <c r="BC334" s="72">
        <f>Z303*AU334*AY334</f>
        <v>32</v>
      </c>
      <c r="BD334" s="73"/>
      <c r="BE334" s="73"/>
      <c r="BF334" s="73"/>
      <c r="BG334" s="74"/>
      <c r="BH334" s="87" t="str">
        <f t="shared" si="93"/>
        <v>O.K</v>
      </c>
      <c r="BI334" s="70"/>
      <c r="BJ334" s="70"/>
      <c r="BK334" s="71"/>
    </row>
    <row r="335" spans="3:63" ht="18.75" customHeight="1">
      <c r="C335" s="84">
        <v>402</v>
      </c>
      <c r="D335" s="85"/>
      <c r="E335" s="86"/>
      <c r="F335" s="127">
        <v>228592821333.333</v>
      </c>
      <c r="G335" s="73"/>
      <c r="H335" s="73"/>
      <c r="I335" s="73"/>
      <c r="J335" s="74"/>
      <c r="K335" s="88">
        <v>1420</v>
      </c>
      <c r="L335" s="89"/>
      <c r="M335" s="89"/>
      <c r="N335" s="90"/>
      <c r="O335" s="72">
        <f t="shared" si="86"/>
        <v>15624.74</v>
      </c>
      <c r="P335" s="73"/>
      <c r="Q335" s="73"/>
      <c r="R335" s="73"/>
      <c r="S335" s="74"/>
      <c r="T335" s="72">
        <f t="shared" si="87"/>
        <v>11268.66</v>
      </c>
      <c r="U335" s="73"/>
      <c r="V335" s="73"/>
      <c r="W335" s="73"/>
      <c r="X335" s="74"/>
      <c r="Y335" s="72">
        <f t="shared" si="88"/>
        <v>4356.08</v>
      </c>
      <c r="Z335" s="73"/>
      <c r="AA335" s="73"/>
      <c r="AB335" s="73"/>
      <c r="AC335" s="74"/>
      <c r="AD335" s="88">
        <f t="shared" si="89"/>
        <v>27.059614400489583</v>
      </c>
      <c r="AE335" s="89"/>
      <c r="AF335" s="89"/>
      <c r="AG335" s="89"/>
      <c r="AH335" s="90"/>
      <c r="AI335" s="84">
        <v>14</v>
      </c>
      <c r="AJ335" s="85"/>
      <c r="AK335" s="85"/>
      <c r="AL335" s="86"/>
      <c r="AM335" s="84">
        <v>0</v>
      </c>
      <c r="AN335" s="85"/>
      <c r="AO335" s="85"/>
      <c r="AP335" s="86"/>
      <c r="AQ335" s="72">
        <f t="shared" si="90"/>
        <v>0.7212062408718481</v>
      </c>
      <c r="AR335" s="73"/>
      <c r="AS335" s="73"/>
      <c r="AT335" s="74"/>
      <c r="AU335" s="72">
        <f t="shared" si="91"/>
        <v>1</v>
      </c>
      <c r="AV335" s="73"/>
      <c r="AW335" s="73"/>
      <c r="AX335" s="74"/>
      <c r="AY335" s="72">
        <f t="shared" si="92"/>
        <v>1</v>
      </c>
      <c r="AZ335" s="73"/>
      <c r="BA335" s="73"/>
      <c r="BB335" s="74"/>
      <c r="BC335" s="72">
        <f>Z303*AU335*AY335</f>
        <v>32</v>
      </c>
      <c r="BD335" s="73"/>
      <c r="BE335" s="73"/>
      <c r="BF335" s="73"/>
      <c r="BG335" s="74"/>
      <c r="BH335" s="87" t="str">
        <f t="shared" si="93"/>
        <v>O.K</v>
      </c>
      <c r="BI335" s="70"/>
      <c r="BJ335" s="70"/>
      <c r="BK335" s="71"/>
    </row>
    <row r="336" spans="3:63" ht="18.75" customHeight="1">
      <c r="C336" s="84">
        <v>502</v>
      </c>
      <c r="D336" s="85"/>
      <c r="E336" s="86"/>
      <c r="F336" s="127">
        <v>228592821333.333</v>
      </c>
      <c r="G336" s="73"/>
      <c r="H336" s="73"/>
      <c r="I336" s="73"/>
      <c r="J336" s="74"/>
      <c r="K336" s="88">
        <v>1420</v>
      </c>
      <c r="L336" s="89"/>
      <c r="M336" s="89"/>
      <c r="N336" s="90"/>
      <c r="O336" s="72">
        <f t="shared" si="86"/>
        <v>14846.369999999999</v>
      </c>
      <c r="P336" s="73"/>
      <c r="Q336" s="73"/>
      <c r="R336" s="73"/>
      <c r="S336" s="74"/>
      <c r="T336" s="72">
        <f t="shared" si="87"/>
        <v>10333.3</v>
      </c>
      <c r="U336" s="73"/>
      <c r="V336" s="73"/>
      <c r="W336" s="73"/>
      <c r="X336" s="74"/>
      <c r="Y336" s="72">
        <f t="shared" si="88"/>
        <v>4513.07</v>
      </c>
      <c r="Z336" s="73"/>
      <c r="AA336" s="73"/>
      <c r="AB336" s="73"/>
      <c r="AC336" s="74"/>
      <c r="AD336" s="88">
        <f t="shared" si="89"/>
        <v>28.034823502419037</v>
      </c>
      <c r="AE336" s="89"/>
      <c r="AF336" s="89"/>
      <c r="AG336" s="89"/>
      <c r="AH336" s="90"/>
      <c r="AI336" s="84">
        <v>14</v>
      </c>
      <c r="AJ336" s="85"/>
      <c r="AK336" s="85"/>
      <c r="AL336" s="86"/>
      <c r="AM336" s="84">
        <v>0</v>
      </c>
      <c r="AN336" s="85"/>
      <c r="AO336" s="85"/>
      <c r="AP336" s="86"/>
      <c r="AQ336" s="72">
        <f t="shared" si="90"/>
        <v>0.6960152549074285</v>
      </c>
      <c r="AR336" s="73"/>
      <c r="AS336" s="73"/>
      <c r="AT336" s="74"/>
      <c r="AU336" s="72">
        <f t="shared" si="91"/>
        <v>1</v>
      </c>
      <c r="AV336" s="73"/>
      <c r="AW336" s="73"/>
      <c r="AX336" s="74"/>
      <c r="AY336" s="72">
        <f t="shared" si="92"/>
        <v>1</v>
      </c>
      <c r="AZ336" s="73"/>
      <c r="BA336" s="73"/>
      <c r="BB336" s="74"/>
      <c r="BC336" s="72">
        <f>Z303*AU336*AY336</f>
        <v>32</v>
      </c>
      <c r="BD336" s="73"/>
      <c r="BE336" s="73"/>
      <c r="BF336" s="73"/>
      <c r="BG336" s="74"/>
      <c r="BH336" s="87" t="str">
        <f t="shared" si="93"/>
        <v>O.K</v>
      </c>
      <c r="BI336" s="70"/>
      <c r="BJ336" s="70"/>
      <c r="BK336" s="71"/>
    </row>
    <row r="337" spans="3:63" ht="18.75" customHeight="1">
      <c r="C337" s="84">
        <v>602</v>
      </c>
      <c r="D337" s="85"/>
      <c r="E337" s="86"/>
      <c r="F337" s="127">
        <v>195223979166.666</v>
      </c>
      <c r="G337" s="73"/>
      <c r="H337" s="73"/>
      <c r="I337" s="73"/>
      <c r="J337" s="74"/>
      <c r="K337" s="88">
        <v>1425</v>
      </c>
      <c r="L337" s="89"/>
      <c r="M337" s="89"/>
      <c r="N337" s="90"/>
      <c r="O337" s="72">
        <f t="shared" si="86"/>
        <v>11268.54</v>
      </c>
      <c r="P337" s="73"/>
      <c r="Q337" s="73"/>
      <c r="R337" s="73"/>
      <c r="S337" s="74"/>
      <c r="T337" s="72">
        <f t="shared" si="87"/>
        <v>7043.54</v>
      </c>
      <c r="U337" s="73"/>
      <c r="V337" s="73"/>
      <c r="W337" s="73"/>
      <c r="X337" s="74"/>
      <c r="Y337" s="72">
        <f t="shared" si="88"/>
        <v>4225.000000000001</v>
      </c>
      <c r="Z337" s="73"/>
      <c r="AA337" s="73"/>
      <c r="AB337" s="73"/>
      <c r="AC337" s="74"/>
      <c r="AD337" s="88">
        <f t="shared" si="89"/>
        <v>30.839577318829736</v>
      </c>
      <c r="AE337" s="89"/>
      <c r="AF337" s="89"/>
      <c r="AG337" s="89"/>
      <c r="AH337" s="90"/>
      <c r="AI337" s="84">
        <v>14</v>
      </c>
      <c r="AJ337" s="85"/>
      <c r="AK337" s="85"/>
      <c r="AL337" s="86"/>
      <c r="AM337" s="84">
        <v>0</v>
      </c>
      <c r="AN337" s="85"/>
      <c r="AO337" s="85"/>
      <c r="AP337" s="86"/>
      <c r="AQ337" s="72">
        <f t="shared" si="90"/>
        <v>0.625062341705314</v>
      </c>
      <c r="AR337" s="73"/>
      <c r="AS337" s="73"/>
      <c r="AT337" s="74"/>
      <c r="AU337" s="72">
        <f t="shared" si="91"/>
        <v>1</v>
      </c>
      <c r="AV337" s="73"/>
      <c r="AW337" s="73"/>
      <c r="AX337" s="74"/>
      <c r="AY337" s="72">
        <f t="shared" si="92"/>
        <v>1</v>
      </c>
      <c r="AZ337" s="73"/>
      <c r="BA337" s="73"/>
      <c r="BB337" s="74"/>
      <c r="BC337" s="72">
        <f>Z303*AU337*AY337</f>
        <v>32</v>
      </c>
      <c r="BD337" s="73"/>
      <c r="BE337" s="73"/>
      <c r="BF337" s="73"/>
      <c r="BG337" s="74"/>
      <c r="BH337" s="87" t="str">
        <f t="shared" si="93"/>
        <v>O.K</v>
      </c>
      <c r="BI337" s="70"/>
      <c r="BJ337" s="70"/>
      <c r="BK337" s="71"/>
    </row>
    <row r="338" spans="3:63" ht="18.75" customHeight="1">
      <c r="C338" s="84">
        <v>702</v>
      </c>
      <c r="D338" s="85"/>
      <c r="E338" s="86"/>
      <c r="F338" s="127">
        <v>161861132000</v>
      </c>
      <c r="G338" s="73"/>
      <c r="H338" s="73"/>
      <c r="I338" s="73"/>
      <c r="J338" s="74"/>
      <c r="K338" s="88">
        <v>1430</v>
      </c>
      <c r="L338" s="89"/>
      <c r="M338" s="89"/>
      <c r="N338" s="90"/>
      <c r="O338" s="72">
        <f t="shared" si="86"/>
        <v>4902.9</v>
      </c>
      <c r="P338" s="73"/>
      <c r="Q338" s="73"/>
      <c r="R338" s="73"/>
      <c r="S338" s="74"/>
      <c r="T338" s="72">
        <f t="shared" si="87"/>
        <v>1310.84</v>
      </c>
      <c r="U338" s="73"/>
      <c r="V338" s="73"/>
      <c r="W338" s="73"/>
      <c r="X338" s="74"/>
      <c r="Y338" s="72">
        <f t="shared" si="88"/>
        <v>3592.0599999999995</v>
      </c>
      <c r="Z338" s="73"/>
      <c r="AA338" s="73"/>
      <c r="AB338" s="73"/>
      <c r="AC338" s="74"/>
      <c r="AD338" s="88">
        <f t="shared" si="89"/>
        <v>31.734893587671188</v>
      </c>
      <c r="AE338" s="89"/>
      <c r="AF338" s="89"/>
      <c r="AG338" s="89"/>
      <c r="AH338" s="90"/>
      <c r="AI338" s="84">
        <v>14</v>
      </c>
      <c r="AJ338" s="85"/>
      <c r="AK338" s="85"/>
      <c r="AL338" s="86"/>
      <c r="AM338" s="84">
        <v>0</v>
      </c>
      <c r="AN338" s="85"/>
      <c r="AO338" s="85"/>
      <c r="AP338" s="86"/>
      <c r="AQ338" s="72">
        <f t="shared" si="90"/>
        <v>0.26736013379836426</v>
      </c>
      <c r="AR338" s="73"/>
      <c r="AS338" s="73"/>
      <c r="AT338" s="74"/>
      <c r="AU338" s="72">
        <f t="shared" si="91"/>
        <v>1</v>
      </c>
      <c r="AV338" s="73"/>
      <c r="AW338" s="73"/>
      <c r="AX338" s="74"/>
      <c r="AY338" s="72">
        <f t="shared" si="92"/>
        <v>1</v>
      </c>
      <c r="AZ338" s="73"/>
      <c r="BA338" s="73"/>
      <c r="BB338" s="74"/>
      <c r="BC338" s="72">
        <f>Z303*AU338*AY338</f>
        <v>32</v>
      </c>
      <c r="BD338" s="73"/>
      <c r="BE338" s="73"/>
      <c r="BF338" s="73"/>
      <c r="BG338" s="74"/>
      <c r="BH338" s="87" t="str">
        <f t="shared" si="93"/>
        <v>O.K</v>
      </c>
      <c r="BI338" s="70"/>
      <c r="BJ338" s="70"/>
      <c r="BK338" s="71"/>
    </row>
    <row r="339" spans="3:63" ht="18.75" customHeight="1">
      <c r="C339" s="84">
        <v>802</v>
      </c>
      <c r="D339" s="85"/>
      <c r="E339" s="86"/>
      <c r="F339" s="127">
        <v>161861132000</v>
      </c>
      <c r="G339" s="73"/>
      <c r="H339" s="73"/>
      <c r="I339" s="73"/>
      <c r="J339" s="74"/>
      <c r="K339" s="88">
        <v>1430</v>
      </c>
      <c r="L339" s="89"/>
      <c r="M339" s="89"/>
      <c r="N339" s="90"/>
      <c r="O339" s="72">
        <f aca="true" t="shared" si="94" ref="O339:O370">MAX(AX38,AX92)</f>
        <v>-4243.929999999999</v>
      </c>
      <c r="P339" s="73"/>
      <c r="Q339" s="73"/>
      <c r="R339" s="73"/>
      <c r="S339" s="74"/>
      <c r="T339" s="72">
        <f aca="true" t="shared" si="95" ref="T339:T370">MIN(BB38,BB92)</f>
        <v>-6995.75</v>
      </c>
      <c r="U339" s="73"/>
      <c r="V339" s="73"/>
      <c r="W339" s="73"/>
      <c r="X339" s="74"/>
      <c r="Y339" s="72">
        <f aca="true" t="shared" si="96" ref="Y339:Y355">O339-T339</f>
        <v>2751.8200000000006</v>
      </c>
      <c r="Z339" s="73"/>
      <c r="AA339" s="73"/>
      <c r="AB339" s="73"/>
      <c r="AC339" s="74"/>
      <c r="AD339" s="88">
        <f aca="true" t="shared" si="97" ref="AD339:AD355">ABS(Y339/F339*10^6*K339)</f>
        <v>24.311596931127358</v>
      </c>
      <c r="AE339" s="89"/>
      <c r="AF339" s="89"/>
      <c r="AG339" s="89"/>
      <c r="AH339" s="90"/>
      <c r="AI339" s="84">
        <v>14</v>
      </c>
      <c r="AJ339" s="85"/>
      <c r="AK339" s="85"/>
      <c r="AL339" s="86"/>
      <c r="AM339" s="84">
        <v>0</v>
      </c>
      <c r="AN339" s="85"/>
      <c r="AO339" s="85"/>
      <c r="AP339" s="86"/>
      <c r="AQ339" s="72">
        <f aca="true" t="shared" si="98" ref="AQ339:AQ355">IF(O339=0,1,T339/O339)</f>
        <v>1.6484131453629067</v>
      </c>
      <c r="AR339" s="73"/>
      <c r="AS339" s="73"/>
      <c r="AT339" s="74"/>
      <c r="AU339" s="72">
        <f aca="true" t="shared" si="99" ref="AU339:AU355">IF(AQ339&lt;=-1,1.3*(1-AQ339)/(1.6-AQ339),IF(AQ339&lt;1,1,1.3))</f>
        <v>1.3</v>
      </c>
      <c r="AV339" s="73"/>
      <c r="AW339" s="73"/>
      <c r="AX339" s="74"/>
      <c r="AY339" s="72">
        <f aca="true" t="shared" si="100" ref="AY339:AY355">IF(AI339&lt;25,1,IF(AM339&lt;=12,1,(25/AI339)^(1/4)))</f>
        <v>1</v>
      </c>
      <c r="AZ339" s="73"/>
      <c r="BA339" s="73"/>
      <c r="BB339" s="74"/>
      <c r="BC339" s="72">
        <f>Z303*AU339*AY339</f>
        <v>41.6</v>
      </c>
      <c r="BD339" s="73"/>
      <c r="BE339" s="73"/>
      <c r="BF339" s="73"/>
      <c r="BG339" s="74"/>
      <c r="BH339" s="87" t="str">
        <f aca="true" t="shared" si="101" ref="BH339:BH355">IF(AD339&lt;=BC339,"O.K","N.G")</f>
        <v>O.K</v>
      </c>
      <c r="BI339" s="70"/>
      <c r="BJ339" s="70"/>
      <c r="BK339" s="71"/>
    </row>
    <row r="340" spans="3:63" ht="18.75" customHeight="1">
      <c r="C340" s="84">
        <v>902</v>
      </c>
      <c r="D340" s="85"/>
      <c r="E340" s="86"/>
      <c r="F340" s="127">
        <v>228592821333.333</v>
      </c>
      <c r="G340" s="73"/>
      <c r="H340" s="73"/>
      <c r="I340" s="73"/>
      <c r="J340" s="74"/>
      <c r="K340" s="88">
        <v>1420</v>
      </c>
      <c r="L340" s="89"/>
      <c r="M340" s="89"/>
      <c r="N340" s="90"/>
      <c r="O340" s="72">
        <f t="shared" si="94"/>
        <v>-15809.38</v>
      </c>
      <c r="P340" s="73"/>
      <c r="Q340" s="73"/>
      <c r="R340" s="73"/>
      <c r="S340" s="74"/>
      <c r="T340" s="72">
        <f t="shared" si="95"/>
        <v>-18183.48</v>
      </c>
      <c r="U340" s="73"/>
      <c r="V340" s="73"/>
      <c r="W340" s="73"/>
      <c r="X340" s="74"/>
      <c r="Y340" s="72">
        <f t="shared" si="96"/>
        <v>2374.1000000000004</v>
      </c>
      <c r="Z340" s="73"/>
      <c r="AA340" s="73"/>
      <c r="AB340" s="73"/>
      <c r="AC340" s="74"/>
      <c r="AD340" s="88">
        <f t="shared" si="97"/>
        <v>14.747715962104076</v>
      </c>
      <c r="AE340" s="89"/>
      <c r="AF340" s="89"/>
      <c r="AG340" s="89"/>
      <c r="AH340" s="90"/>
      <c r="AI340" s="84">
        <v>14</v>
      </c>
      <c r="AJ340" s="85"/>
      <c r="AK340" s="85"/>
      <c r="AL340" s="86"/>
      <c r="AM340" s="84">
        <v>0</v>
      </c>
      <c r="AN340" s="85"/>
      <c r="AO340" s="85"/>
      <c r="AP340" s="86"/>
      <c r="AQ340" s="72">
        <f t="shared" si="98"/>
        <v>1.1501703419109415</v>
      </c>
      <c r="AR340" s="73"/>
      <c r="AS340" s="73"/>
      <c r="AT340" s="74"/>
      <c r="AU340" s="72">
        <f t="shared" si="99"/>
        <v>1.3</v>
      </c>
      <c r="AV340" s="73"/>
      <c r="AW340" s="73"/>
      <c r="AX340" s="74"/>
      <c r="AY340" s="72">
        <f t="shared" si="100"/>
        <v>1</v>
      </c>
      <c r="AZ340" s="73"/>
      <c r="BA340" s="73"/>
      <c r="BB340" s="74"/>
      <c r="BC340" s="72">
        <f>Z303*AU340*AY340</f>
        <v>41.6</v>
      </c>
      <c r="BD340" s="73"/>
      <c r="BE340" s="73"/>
      <c r="BF340" s="73"/>
      <c r="BG340" s="74"/>
      <c r="BH340" s="87" t="str">
        <f t="shared" si="101"/>
        <v>O.K</v>
      </c>
      <c r="BI340" s="70"/>
      <c r="BJ340" s="70"/>
      <c r="BK340" s="71"/>
    </row>
    <row r="341" spans="3:63" ht="18.75" customHeight="1">
      <c r="C341" s="84">
        <v>1002</v>
      </c>
      <c r="D341" s="85"/>
      <c r="E341" s="86"/>
      <c r="F341" s="127">
        <v>161861132000</v>
      </c>
      <c r="G341" s="73"/>
      <c r="H341" s="73"/>
      <c r="I341" s="73"/>
      <c r="J341" s="74"/>
      <c r="K341" s="88">
        <v>1430</v>
      </c>
      <c r="L341" s="89"/>
      <c r="M341" s="89"/>
      <c r="N341" s="90"/>
      <c r="O341" s="72">
        <f t="shared" si="94"/>
        <v>-5923.900000000001</v>
      </c>
      <c r="P341" s="73"/>
      <c r="Q341" s="73"/>
      <c r="R341" s="73"/>
      <c r="S341" s="74"/>
      <c r="T341" s="72">
        <f t="shared" si="95"/>
        <v>-8618.39</v>
      </c>
      <c r="U341" s="73"/>
      <c r="V341" s="73"/>
      <c r="W341" s="73"/>
      <c r="X341" s="74"/>
      <c r="Y341" s="72">
        <f t="shared" si="96"/>
        <v>2694.489999999999</v>
      </c>
      <c r="Z341" s="73"/>
      <c r="AA341" s="73"/>
      <c r="AB341" s="73"/>
      <c r="AC341" s="74"/>
      <c r="AD341" s="88">
        <f t="shared" si="97"/>
        <v>23.805101647256482</v>
      </c>
      <c r="AE341" s="89"/>
      <c r="AF341" s="89"/>
      <c r="AG341" s="89"/>
      <c r="AH341" s="90"/>
      <c r="AI341" s="84">
        <v>14</v>
      </c>
      <c r="AJ341" s="85"/>
      <c r="AK341" s="85"/>
      <c r="AL341" s="86"/>
      <c r="AM341" s="84">
        <v>0</v>
      </c>
      <c r="AN341" s="85"/>
      <c r="AO341" s="85"/>
      <c r="AP341" s="86"/>
      <c r="AQ341" s="72">
        <f t="shared" si="98"/>
        <v>1.4548506895794997</v>
      </c>
      <c r="AR341" s="73"/>
      <c r="AS341" s="73"/>
      <c r="AT341" s="74"/>
      <c r="AU341" s="72">
        <f t="shared" si="99"/>
        <v>1.3</v>
      </c>
      <c r="AV341" s="73"/>
      <c r="AW341" s="73"/>
      <c r="AX341" s="74"/>
      <c r="AY341" s="72">
        <f t="shared" si="100"/>
        <v>1</v>
      </c>
      <c r="AZ341" s="73"/>
      <c r="BA341" s="73"/>
      <c r="BB341" s="74"/>
      <c r="BC341" s="72">
        <f>Z303*AU341*AY341</f>
        <v>41.6</v>
      </c>
      <c r="BD341" s="73"/>
      <c r="BE341" s="73"/>
      <c r="BF341" s="73"/>
      <c r="BG341" s="74"/>
      <c r="BH341" s="87" t="str">
        <f t="shared" si="101"/>
        <v>O.K</v>
      </c>
      <c r="BI341" s="70"/>
      <c r="BJ341" s="70"/>
      <c r="BK341" s="71"/>
    </row>
    <row r="342" spans="3:63" ht="18.75" customHeight="1">
      <c r="C342" s="84">
        <v>1102</v>
      </c>
      <c r="D342" s="85"/>
      <c r="E342" s="86"/>
      <c r="F342" s="127">
        <v>161861132000</v>
      </c>
      <c r="G342" s="73"/>
      <c r="H342" s="73"/>
      <c r="I342" s="73"/>
      <c r="J342" s="74"/>
      <c r="K342" s="88">
        <v>1430</v>
      </c>
      <c r="L342" s="89"/>
      <c r="M342" s="89"/>
      <c r="N342" s="90"/>
      <c r="O342" s="72">
        <f t="shared" si="94"/>
        <v>1465.9599999999998</v>
      </c>
      <c r="P342" s="73"/>
      <c r="Q342" s="73"/>
      <c r="R342" s="73"/>
      <c r="S342" s="74"/>
      <c r="T342" s="72">
        <f t="shared" si="95"/>
        <v>-1865.5900000000001</v>
      </c>
      <c r="U342" s="73"/>
      <c r="V342" s="73"/>
      <c r="W342" s="73"/>
      <c r="X342" s="74"/>
      <c r="Y342" s="72">
        <f t="shared" si="96"/>
        <v>3331.55</v>
      </c>
      <c r="Z342" s="73"/>
      <c r="AA342" s="73"/>
      <c r="AB342" s="73"/>
      <c r="AC342" s="74"/>
      <c r="AD342" s="88">
        <f t="shared" si="97"/>
        <v>29.433357107622353</v>
      </c>
      <c r="AE342" s="89"/>
      <c r="AF342" s="89"/>
      <c r="AG342" s="89"/>
      <c r="AH342" s="90"/>
      <c r="AI342" s="84">
        <v>14</v>
      </c>
      <c r="AJ342" s="85"/>
      <c r="AK342" s="85"/>
      <c r="AL342" s="86"/>
      <c r="AM342" s="84">
        <v>0</v>
      </c>
      <c r="AN342" s="85"/>
      <c r="AO342" s="85"/>
      <c r="AP342" s="86"/>
      <c r="AQ342" s="72">
        <f t="shared" si="98"/>
        <v>-1.2726063466943167</v>
      </c>
      <c r="AR342" s="73"/>
      <c r="AS342" s="73"/>
      <c r="AT342" s="74"/>
      <c r="AU342" s="72">
        <f t="shared" si="99"/>
        <v>1.028469582719681</v>
      </c>
      <c r="AV342" s="73"/>
      <c r="AW342" s="73"/>
      <c r="AX342" s="74"/>
      <c r="AY342" s="72">
        <f t="shared" si="100"/>
        <v>1</v>
      </c>
      <c r="AZ342" s="73"/>
      <c r="BA342" s="73"/>
      <c r="BB342" s="74"/>
      <c r="BC342" s="72">
        <f>Z303*AU342*AY342</f>
        <v>32.91102664702979</v>
      </c>
      <c r="BD342" s="73"/>
      <c r="BE342" s="73"/>
      <c r="BF342" s="73"/>
      <c r="BG342" s="74"/>
      <c r="BH342" s="87" t="str">
        <f t="shared" si="101"/>
        <v>O.K</v>
      </c>
      <c r="BI342" s="70"/>
      <c r="BJ342" s="70"/>
      <c r="BK342" s="71"/>
    </row>
    <row r="343" spans="3:63" ht="18.75" customHeight="1">
      <c r="C343" s="84">
        <v>1202</v>
      </c>
      <c r="D343" s="85"/>
      <c r="E343" s="86"/>
      <c r="F343" s="127">
        <v>128503486833.333</v>
      </c>
      <c r="G343" s="73"/>
      <c r="H343" s="73"/>
      <c r="I343" s="73"/>
      <c r="J343" s="74"/>
      <c r="K343" s="88">
        <v>1435</v>
      </c>
      <c r="L343" s="89"/>
      <c r="M343" s="89"/>
      <c r="N343" s="90"/>
      <c r="O343" s="72">
        <f t="shared" si="94"/>
        <v>5930.04</v>
      </c>
      <c r="P343" s="73"/>
      <c r="Q343" s="73"/>
      <c r="R343" s="73"/>
      <c r="S343" s="74"/>
      <c r="T343" s="72">
        <f t="shared" si="95"/>
        <v>2222.63</v>
      </c>
      <c r="U343" s="73"/>
      <c r="V343" s="73"/>
      <c r="W343" s="73"/>
      <c r="X343" s="74"/>
      <c r="Y343" s="72">
        <f t="shared" si="96"/>
        <v>3707.41</v>
      </c>
      <c r="Z343" s="73"/>
      <c r="AA343" s="73"/>
      <c r="AB343" s="73"/>
      <c r="AC343" s="74"/>
      <c r="AD343" s="88">
        <f t="shared" si="97"/>
        <v>41.400692550079434</v>
      </c>
      <c r="AE343" s="89"/>
      <c r="AF343" s="89"/>
      <c r="AG343" s="89"/>
      <c r="AH343" s="90"/>
      <c r="AI343" s="84">
        <v>14</v>
      </c>
      <c r="AJ343" s="85"/>
      <c r="AK343" s="85"/>
      <c r="AL343" s="86"/>
      <c r="AM343" s="84">
        <v>0</v>
      </c>
      <c r="AN343" s="85"/>
      <c r="AO343" s="85"/>
      <c r="AP343" s="86"/>
      <c r="AQ343" s="72">
        <f t="shared" si="98"/>
        <v>0.3748086016283196</v>
      </c>
      <c r="AR343" s="73"/>
      <c r="AS343" s="73"/>
      <c r="AT343" s="74"/>
      <c r="AU343" s="72">
        <f t="shared" si="99"/>
        <v>1</v>
      </c>
      <c r="AV343" s="73"/>
      <c r="AW343" s="73"/>
      <c r="AX343" s="74"/>
      <c r="AY343" s="72">
        <f t="shared" si="100"/>
        <v>1</v>
      </c>
      <c r="AZ343" s="73"/>
      <c r="BA343" s="73"/>
      <c r="BB343" s="74"/>
      <c r="BC343" s="72">
        <f>Z303*AU343*AY343</f>
        <v>32</v>
      </c>
      <c r="BD343" s="73"/>
      <c r="BE343" s="73"/>
      <c r="BF343" s="73"/>
      <c r="BG343" s="74"/>
      <c r="BH343" s="87" t="str">
        <f t="shared" si="101"/>
        <v>N.G</v>
      </c>
      <c r="BI343" s="70"/>
      <c r="BJ343" s="70"/>
      <c r="BK343" s="71"/>
    </row>
    <row r="344" spans="3:63" ht="18.75" customHeight="1">
      <c r="C344" s="84">
        <v>1302</v>
      </c>
      <c r="D344" s="85"/>
      <c r="E344" s="86"/>
      <c r="F344" s="127">
        <v>161861132000</v>
      </c>
      <c r="G344" s="73"/>
      <c r="H344" s="73"/>
      <c r="I344" s="73"/>
      <c r="J344" s="74"/>
      <c r="K344" s="88">
        <v>1430</v>
      </c>
      <c r="L344" s="89"/>
      <c r="M344" s="89"/>
      <c r="N344" s="90"/>
      <c r="O344" s="72">
        <f t="shared" si="94"/>
        <v>7430.6900000000005</v>
      </c>
      <c r="P344" s="73"/>
      <c r="Q344" s="73"/>
      <c r="R344" s="73"/>
      <c r="S344" s="74"/>
      <c r="T344" s="72">
        <f t="shared" si="95"/>
        <v>3752.92</v>
      </c>
      <c r="U344" s="73"/>
      <c r="V344" s="73"/>
      <c r="W344" s="73"/>
      <c r="X344" s="74"/>
      <c r="Y344" s="72">
        <f t="shared" si="96"/>
        <v>3677.7700000000004</v>
      </c>
      <c r="Z344" s="73"/>
      <c r="AA344" s="73"/>
      <c r="AB344" s="73"/>
      <c r="AC344" s="74"/>
      <c r="AD344" s="88">
        <f t="shared" si="97"/>
        <v>32.49211861436877</v>
      </c>
      <c r="AE344" s="89"/>
      <c r="AF344" s="89"/>
      <c r="AG344" s="89"/>
      <c r="AH344" s="90"/>
      <c r="AI344" s="84">
        <v>14</v>
      </c>
      <c r="AJ344" s="85"/>
      <c r="AK344" s="85"/>
      <c r="AL344" s="86"/>
      <c r="AM344" s="84">
        <v>0</v>
      </c>
      <c r="AN344" s="85"/>
      <c r="AO344" s="85"/>
      <c r="AP344" s="86"/>
      <c r="AQ344" s="72">
        <f t="shared" si="98"/>
        <v>0.505056730936158</v>
      </c>
      <c r="AR344" s="73"/>
      <c r="AS344" s="73"/>
      <c r="AT344" s="74"/>
      <c r="AU344" s="72">
        <f t="shared" si="99"/>
        <v>1</v>
      </c>
      <c r="AV344" s="73"/>
      <c r="AW344" s="73"/>
      <c r="AX344" s="74"/>
      <c r="AY344" s="72">
        <f t="shared" si="100"/>
        <v>1</v>
      </c>
      <c r="AZ344" s="73"/>
      <c r="BA344" s="73"/>
      <c r="BB344" s="74"/>
      <c r="BC344" s="72">
        <f>Z303*AU344*AY344</f>
        <v>32</v>
      </c>
      <c r="BD344" s="73"/>
      <c r="BE344" s="73"/>
      <c r="BF344" s="73"/>
      <c r="BG344" s="74"/>
      <c r="BH344" s="87" t="str">
        <f t="shared" si="101"/>
        <v>N.G</v>
      </c>
      <c r="BI344" s="70"/>
      <c r="BJ344" s="70"/>
      <c r="BK344" s="71"/>
    </row>
    <row r="345" spans="3:63" ht="18.75" customHeight="1">
      <c r="C345" s="84">
        <v>1402</v>
      </c>
      <c r="D345" s="85"/>
      <c r="E345" s="86"/>
      <c r="F345" s="127">
        <v>128503486833.333</v>
      </c>
      <c r="G345" s="73"/>
      <c r="H345" s="73"/>
      <c r="I345" s="73"/>
      <c r="J345" s="74"/>
      <c r="K345" s="88">
        <v>1435</v>
      </c>
      <c r="L345" s="89"/>
      <c r="M345" s="89"/>
      <c r="N345" s="90"/>
      <c r="O345" s="72">
        <f t="shared" si="94"/>
        <v>5931.98</v>
      </c>
      <c r="P345" s="73"/>
      <c r="Q345" s="73"/>
      <c r="R345" s="73"/>
      <c r="S345" s="74"/>
      <c r="T345" s="72">
        <f t="shared" si="95"/>
        <v>2224.3399999999997</v>
      </c>
      <c r="U345" s="73"/>
      <c r="V345" s="73"/>
      <c r="W345" s="73"/>
      <c r="X345" s="74"/>
      <c r="Y345" s="72">
        <f t="shared" si="96"/>
        <v>3707.64</v>
      </c>
      <c r="Z345" s="73"/>
      <c r="AA345" s="73"/>
      <c r="AB345" s="73"/>
      <c r="AC345" s="74"/>
      <c r="AD345" s="88">
        <f t="shared" si="97"/>
        <v>41.403260962876104</v>
      </c>
      <c r="AE345" s="89"/>
      <c r="AF345" s="89"/>
      <c r="AG345" s="89"/>
      <c r="AH345" s="90"/>
      <c r="AI345" s="84">
        <v>14</v>
      </c>
      <c r="AJ345" s="85"/>
      <c r="AK345" s="85"/>
      <c r="AL345" s="86"/>
      <c r="AM345" s="84">
        <v>0</v>
      </c>
      <c r="AN345" s="85"/>
      <c r="AO345" s="85"/>
      <c r="AP345" s="86"/>
      <c r="AQ345" s="72">
        <f t="shared" si="98"/>
        <v>0.37497429188904885</v>
      </c>
      <c r="AR345" s="73"/>
      <c r="AS345" s="73"/>
      <c r="AT345" s="74"/>
      <c r="AU345" s="72">
        <f t="shared" si="99"/>
        <v>1</v>
      </c>
      <c r="AV345" s="73"/>
      <c r="AW345" s="73"/>
      <c r="AX345" s="74"/>
      <c r="AY345" s="72">
        <f t="shared" si="100"/>
        <v>1</v>
      </c>
      <c r="AZ345" s="73"/>
      <c r="BA345" s="73"/>
      <c r="BB345" s="74"/>
      <c r="BC345" s="72">
        <f>Z303*AU345*AY345</f>
        <v>32</v>
      </c>
      <c r="BD345" s="73"/>
      <c r="BE345" s="73"/>
      <c r="BF345" s="73"/>
      <c r="BG345" s="74"/>
      <c r="BH345" s="87" t="str">
        <f t="shared" si="101"/>
        <v>N.G</v>
      </c>
      <c r="BI345" s="70"/>
      <c r="BJ345" s="70"/>
      <c r="BK345" s="71"/>
    </row>
    <row r="346" spans="3:63" ht="18.75" customHeight="1">
      <c r="C346" s="84">
        <v>1502</v>
      </c>
      <c r="D346" s="85"/>
      <c r="E346" s="86"/>
      <c r="F346" s="127">
        <v>161861132000</v>
      </c>
      <c r="G346" s="73"/>
      <c r="H346" s="73"/>
      <c r="I346" s="73"/>
      <c r="J346" s="74"/>
      <c r="K346" s="88">
        <v>1430</v>
      </c>
      <c r="L346" s="89"/>
      <c r="M346" s="89"/>
      <c r="N346" s="90"/>
      <c r="O346" s="72">
        <f t="shared" si="94"/>
        <v>1470.2199999999998</v>
      </c>
      <c r="P346" s="73"/>
      <c r="Q346" s="73"/>
      <c r="R346" s="73"/>
      <c r="S346" s="74"/>
      <c r="T346" s="72">
        <f t="shared" si="95"/>
        <v>-1862.01</v>
      </c>
      <c r="U346" s="73"/>
      <c r="V346" s="73"/>
      <c r="W346" s="73"/>
      <c r="X346" s="74"/>
      <c r="Y346" s="72">
        <f t="shared" si="96"/>
        <v>3332.2299999999996</v>
      </c>
      <c r="Z346" s="73"/>
      <c r="AA346" s="73"/>
      <c r="AB346" s="73"/>
      <c r="AC346" s="74"/>
      <c r="AD346" s="88">
        <f t="shared" si="97"/>
        <v>29.43936472654843</v>
      </c>
      <c r="AE346" s="89"/>
      <c r="AF346" s="89"/>
      <c r="AG346" s="89"/>
      <c r="AH346" s="90"/>
      <c r="AI346" s="84">
        <v>14</v>
      </c>
      <c r="AJ346" s="85"/>
      <c r="AK346" s="85"/>
      <c r="AL346" s="86"/>
      <c r="AM346" s="84">
        <v>0</v>
      </c>
      <c r="AN346" s="85"/>
      <c r="AO346" s="85"/>
      <c r="AP346" s="86"/>
      <c r="AQ346" s="72">
        <f t="shared" si="98"/>
        <v>-1.2664839275754651</v>
      </c>
      <c r="AR346" s="73"/>
      <c r="AS346" s="73"/>
      <c r="AT346" s="74"/>
      <c r="AU346" s="72">
        <f t="shared" si="99"/>
        <v>1.0278896307436336</v>
      </c>
      <c r="AV346" s="73"/>
      <c r="AW346" s="73"/>
      <c r="AX346" s="74"/>
      <c r="AY346" s="72">
        <f t="shared" si="100"/>
        <v>1</v>
      </c>
      <c r="AZ346" s="73"/>
      <c r="BA346" s="73"/>
      <c r="BB346" s="74"/>
      <c r="BC346" s="72">
        <f>Z303*AU346*AY346</f>
        <v>32.892468183796275</v>
      </c>
      <c r="BD346" s="73"/>
      <c r="BE346" s="73"/>
      <c r="BF346" s="73"/>
      <c r="BG346" s="74"/>
      <c r="BH346" s="87" t="str">
        <f t="shared" si="101"/>
        <v>O.K</v>
      </c>
      <c r="BI346" s="70"/>
      <c r="BJ346" s="70"/>
      <c r="BK346" s="71"/>
    </row>
    <row r="347" spans="3:63" ht="18.75" customHeight="1">
      <c r="C347" s="84">
        <v>1602</v>
      </c>
      <c r="D347" s="85"/>
      <c r="E347" s="86"/>
      <c r="F347" s="127">
        <v>161861132000</v>
      </c>
      <c r="G347" s="73"/>
      <c r="H347" s="73"/>
      <c r="I347" s="73"/>
      <c r="J347" s="74"/>
      <c r="K347" s="88">
        <v>1430</v>
      </c>
      <c r="L347" s="89"/>
      <c r="M347" s="89"/>
      <c r="N347" s="90"/>
      <c r="O347" s="72">
        <f t="shared" si="94"/>
        <v>-5917.79</v>
      </c>
      <c r="P347" s="73"/>
      <c r="Q347" s="73"/>
      <c r="R347" s="73"/>
      <c r="S347" s="74"/>
      <c r="T347" s="72">
        <f t="shared" si="95"/>
        <v>-8613.18</v>
      </c>
      <c r="U347" s="73"/>
      <c r="V347" s="73"/>
      <c r="W347" s="73"/>
      <c r="X347" s="74"/>
      <c r="Y347" s="72">
        <f t="shared" si="96"/>
        <v>2695.3900000000003</v>
      </c>
      <c r="Z347" s="73"/>
      <c r="AA347" s="73"/>
      <c r="AB347" s="73"/>
      <c r="AC347" s="74"/>
      <c r="AD347" s="88">
        <f t="shared" si="97"/>
        <v>23.813052907599833</v>
      </c>
      <c r="AE347" s="89"/>
      <c r="AF347" s="89"/>
      <c r="AG347" s="89"/>
      <c r="AH347" s="90"/>
      <c r="AI347" s="84">
        <v>14</v>
      </c>
      <c r="AJ347" s="85"/>
      <c r="AK347" s="85"/>
      <c r="AL347" s="86"/>
      <c r="AM347" s="84">
        <v>0</v>
      </c>
      <c r="AN347" s="85"/>
      <c r="AO347" s="85"/>
      <c r="AP347" s="86"/>
      <c r="AQ347" s="72">
        <f t="shared" si="98"/>
        <v>1.455472397634928</v>
      </c>
      <c r="AR347" s="73"/>
      <c r="AS347" s="73"/>
      <c r="AT347" s="74"/>
      <c r="AU347" s="72">
        <f t="shared" si="99"/>
        <v>1.3</v>
      </c>
      <c r="AV347" s="73"/>
      <c r="AW347" s="73"/>
      <c r="AX347" s="74"/>
      <c r="AY347" s="72">
        <f t="shared" si="100"/>
        <v>1</v>
      </c>
      <c r="AZ347" s="73"/>
      <c r="BA347" s="73"/>
      <c r="BB347" s="74"/>
      <c r="BC347" s="72">
        <f>Z303*AU347*AY347</f>
        <v>41.6</v>
      </c>
      <c r="BD347" s="73"/>
      <c r="BE347" s="73"/>
      <c r="BF347" s="73"/>
      <c r="BG347" s="74"/>
      <c r="BH347" s="87" t="str">
        <f t="shared" si="101"/>
        <v>O.K</v>
      </c>
      <c r="BI347" s="70"/>
      <c r="BJ347" s="70"/>
      <c r="BK347" s="71"/>
    </row>
    <row r="348" spans="3:63" ht="18.75" customHeight="1">
      <c r="C348" s="84">
        <v>1702</v>
      </c>
      <c r="D348" s="85"/>
      <c r="E348" s="86"/>
      <c r="F348" s="127">
        <v>228592821333.333</v>
      </c>
      <c r="G348" s="73"/>
      <c r="H348" s="73"/>
      <c r="I348" s="73"/>
      <c r="J348" s="74"/>
      <c r="K348" s="88">
        <v>1420</v>
      </c>
      <c r="L348" s="89"/>
      <c r="M348" s="89"/>
      <c r="N348" s="90"/>
      <c r="O348" s="72">
        <f t="shared" si="94"/>
        <v>-15806.91</v>
      </c>
      <c r="P348" s="73"/>
      <c r="Q348" s="73"/>
      <c r="R348" s="73"/>
      <c r="S348" s="74"/>
      <c r="T348" s="72">
        <f t="shared" si="95"/>
        <v>-18181.48</v>
      </c>
      <c r="U348" s="73"/>
      <c r="V348" s="73"/>
      <c r="W348" s="73"/>
      <c r="X348" s="74"/>
      <c r="Y348" s="72">
        <f t="shared" si="96"/>
        <v>2374.5699999999997</v>
      </c>
      <c r="Z348" s="73"/>
      <c r="AA348" s="73"/>
      <c r="AB348" s="73"/>
      <c r="AC348" s="74"/>
      <c r="AD348" s="88">
        <f t="shared" si="97"/>
        <v>14.750635563848814</v>
      </c>
      <c r="AE348" s="89"/>
      <c r="AF348" s="89"/>
      <c r="AG348" s="89"/>
      <c r="AH348" s="90"/>
      <c r="AI348" s="84">
        <v>14</v>
      </c>
      <c r="AJ348" s="85"/>
      <c r="AK348" s="85"/>
      <c r="AL348" s="86"/>
      <c r="AM348" s="84">
        <v>0</v>
      </c>
      <c r="AN348" s="85"/>
      <c r="AO348" s="85"/>
      <c r="AP348" s="86"/>
      <c r="AQ348" s="72">
        <f t="shared" si="98"/>
        <v>1.1502235414764808</v>
      </c>
      <c r="AR348" s="73"/>
      <c r="AS348" s="73"/>
      <c r="AT348" s="74"/>
      <c r="AU348" s="72">
        <f t="shared" si="99"/>
        <v>1.3</v>
      </c>
      <c r="AV348" s="73"/>
      <c r="AW348" s="73"/>
      <c r="AX348" s="74"/>
      <c r="AY348" s="72">
        <f t="shared" si="100"/>
        <v>1</v>
      </c>
      <c r="AZ348" s="73"/>
      <c r="BA348" s="73"/>
      <c r="BB348" s="74"/>
      <c r="BC348" s="72">
        <f>Z303*AU348*AY348</f>
        <v>41.6</v>
      </c>
      <c r="BD348" s="73"/>
      <c r="BE348" s="73"/>
      <c r="BF348" s="73"/>
      <c r="BG348" s="74"/>
      <c r="BH348" s="87" t="str">
        <f t="shared" si="101"/>
        <v>O.K</v>
      </c>
      <c r="BI348" s="70"/>
      <c r="BJ348" s="70"/>
      <c r="BK348" s="71"/>
    </row>
    <row r="349" spans="3:63" ht="18.75" customHeight="1">
      <c r="C349" s="84">
        <v>1802</v>
      </c>
      <c r="D349" s="85"/>
      <c r="E349" s="86"/>
      <c r="F349" s="127">
        <v>161861132000</v>
      </c>
      <c r="G349" s="73"/>
      <c r="H349" s="73"/>
      <c r="I349" s="73"/>
      <c r="J349" s="74"/>
      <c r="K349" s="88">
        <v>1430</v>
      </c>
      <c r="L349" s="89"/>
      <c r="M349" s="89"/>
      <c r="N349" s="90"/>
      <c r="O349" s="72">
        <f t="shared" si="94"/>
        <v>-4245.44</v>
      </c>
      <c r="P349" s="73"/>
      <c r="Q349" s="73"/>
      <c r="R349" s="73"/>
      <c r="S349" s="74"/>
      <c r="T349" s="72">
        <f t="shared" si="95"/>
        <v>-6996.379999999999</v>
      </c>
      <c r="U349" s="73"/>
      <c r="V349" s="73"/>
      <c r="W349" s="73"/>
      <c r="X349" s="74"/>
      <c r="Y349" s="72">
        <f t="shared" si="96"/>
        <v>2750.9399999999996</v>
      </c>
      <c r="Z349" s="73"/>
      <c r="AA349" s="73"/>
      <c r="AB349" s="73"/>
      <c r="AC349" s="74"/>
      <c r="AD349" s="88">
        <f t="shared" si="97"/>
        <v>24.303822365458313</v>
      </c>
      <c r="AE349" s="89"/>
      <c r="AF349" s="89"/>
      <c r="AG349" s="89"/>
      <c r="AH349" s="90"/>
      <c r="AI349" s="84">
        <v>14</v>
      </c>
      <c r="AJ349" s="85"/>
      <c r="AK349" s="85"/>
      <c r="AL349" s="86"/>
      <c r="AM349" s="84">
        <v>0</v>
      </c>
      <c r="AN349" s="85"/>
      <c r="AO349" s="85"/>
      <c r="AP349" s="86"/>
      <c r="AQ349" s="72">
        <f t="shared" si="98"/>
        <v>1.647975239315595</v>
      </c>
      <c r="AR349" s="73"/>
      <c r="AS349" s="73"/>
      <c r="AT349" s="74"/>
      <c r="AU349" s="72">
        <f t="shared" si="99"/>
        <v>1.3</v>
      </c>
      <c r="AV349" s="73"/>
      <c r="AW349" s="73"/>
      <c r="AX349" s="74"/>
      <c r="AY349" s="72">
        <f t="shared" si="100"/>
        <v>1</v>
      </c>
      <c r="AZ349" s="73"/>
      <c r="BA349" s="73"/>
      <c r="BB349" s="74"/>
      <c r="BC349" s="72">
        <f>Z303*AU349*AY349</f>
        <v>41.6</v>
      </c>
      <c r="BD349" s="73"/>
      <c r="BE349" s="73"/>
      <c r="BF349" s="73"/>
      <c r="BG349" s="74"/>
      <c r="BH349" s="87" t="str">
        <f t="shared" si="101"/>
        <v>O.K</v>
      </c>
      <c r="BI349" s="70"/>
      <c r="BJ349" s="70"/>
      <c r="BK349" s="71"/>
    </row>
    <row r="350" spans="3:63" ht="18.75" customHeight="1">
      <c r="C350" s="84">
        <v>1902</v>
      </c>
      <c r="D350" s="85"/>
      <c r="E350" s="86"/>
      <c r="F350" s="127">
        <v>161861132000</v>
      </c>
      <c r="G350" s="73"/>
      <c r="H350" s="73"/>
      <c r="I350" s="73"/>
      <c r="J350" s="74"/>
      <c r="K350" s="88">
        <v>1430</v>
      </c>
      <c r="L350" s="89"/>
      <c r="M350" s="89"/>
      <c r="N350" s="90"/>
      <c r="O350" s="72">
        <f t="shared" si="94"/>
        <v>4901.55</v>
      </c>
      <c r="P350" s="73"/>
      <c r="Q350" s="73"/>
      <c r="R350" s="73"/>
      <c r="S350" s="74"/>
      <c r="T350" s="72">
        <f t="shared" si="95"/>
        <v>1310.14</v>
      </c>
      <c r="U350" s="73"/>
      <c r="V350" s="73"/>
      <c r="W350" s="73"/>
      <c r="X350" s="74"/>
      <c r="Y350" s="72">
        <f t="shared" si="96"/>
        <v>3591.41</v>
      </c>
      <c r="Z350" s="73"/>
      <c r="AA350" s="73"/>
      <c r="AB350" s="73"/>
      <c r="AC350" s="74"/>
      <c r="AD350" s="88">
        <f t="shared" si="97"/>
        <v>31.729151010756553</v>
      </c>
      <c r="AE350" s="89"/>
      <c r="AF350" s="89"/>
      <c r="AG350" s="89"/>
      <c r="AH350" s="90"/>
      <c r="AI350" s="84">
        <v>14</v>
      </c>
      <c r="AJ350" s="85"/>
      <c r="AK350" s="85"/>
      <c r="AL350" s="86"/>
      <c r="AM350" s="84">
        <v>0</v>
      </c>
      <c r="AN350" s="85"/>
      <c r="AO350" s="85"/>
      <c r="AP350" s="86"/>
      <c r="AQ350" s="72">
        <f t="shared" si="98"/>
        <v>0.2672909589823627</v>
      </c>
      <c r="AR350" s="73"/>
      <c r="AS350" s="73"/>
      <c r="AT350" s="74"/>
      <c r="AU350" s="72">
        <f t="shared" si="99"/>
        <v>1</v>
      </c>
      <c r="AV350" s="73"/>
      <c r="AW350" s="73"/>
      <c r="AX350" s="74"/>
      <c r="AY350" s="72">
        <f t="shared" si="100"/>
        <v>1</v>
      </c>
      <c r="AZ350" s="73"/>
      <c r="BA350" s="73"/>
      <c r="BB350" s="74"/>
      <c r="BC350" s="72">
        <f>Z303*AU350*AY350</f>
        <v>32</v>
      </c>
      <c r="BD350" s="73"/>
      <c r="BE350" s="73"/>
      <c r="BF350" s="73"/>
      <c r="BG350" s="74"/>
      <c r="BH350" s="87" t="str">
        <f t="shared" si="101"/>
        <v>O.K</v>
      </c>
      <c r="BI350" s="70"/>
      <c r="BJ350" s="70"/>
      <c r="BK350" s="71"/>
    </row>
    <row r="351" spans="3:63" ht="18.75" customHeight="1">
      <c r="C351" s="84">
        <v>2002</v>
      </c>
      <c r="D351" s="85"/>
      <c r="E351" s="86"/>
      <c r="F351" s="127">
        <v>195223979166.666</v>
      </c>
      <c r="G351" s="73"/>
      <c r="H351" s="73"/>
      <c r="I351" s="73"/>
      <c r="J351" s="74"/>
      <c r="K351" s="88">
        <v>1425</v>
      </c>
      <c r="L351" s="89"/>
      <c r="M351" s="89"/>
      <c r="N351" s="90"/>
      <c r="O351" s="72">
        <f t="shared" si="94"/>
        <v>11267.47</v>
      </c>
      <c r="P351" s="73"/>
      <c r="Q351" s="73"/>
      <c r="R351" s="73"/>
      <c r="S351" s="74"/>
      <c r="T351" s="72">
        <f t="shared" si="95"/>
        <v>7042.849999999999</v>
      </c>
      <c r="U351" s="73"/>
      <c r="V351" s="73"/>
      <c r="W351" s="73"/>
      <c r="X351" s="74"/>
      <c r="Y351" s="72">
        <f t="shared" si="96"/>
        <v>4224.62</v>
      </c>
      <c r="Z351" s="73"/>
      <c r="AA351" s="73"/>
      <c r="AB351" s="73"/>
      <c r="AC351" s="74"/>
      <c r="AD351" s="88">
        <f t="shared" si="97"/>
        <v>30.836803581698096</v>
      </c>
      <c r="AE351" s="89"/>
      <c r="AF351" s="89"/>
      <c r="AG351" s="89"/>
      <c r="AH351" s="90"/>
      <c r="AI351" s="84">
        <v>14</v>
      </c>
      <c r="AJ351" s="85"/>
      <c r="AK351" s="85"/>
      <c r="AL351" s="86"/>
      <c r="AM351" s="84">
        <v>0</v>
      </c>
      <c r="AN351" s="85"/>
      <c r="AO351" s="85"/>
      <c r="AP351" s="86"/>
      <c r="AQ351" s="72">
        <f t="shared" si="98"/>
        <v>0.6250604616653073</v>
      </c>
      <c r="AR351" s="73"/>
      <c r="AS351" s="73"/>
      <c r="AT351" s="74"/>
      <c r="AU351" s="72">
        <f t="shared" si="99"/>
        <v>1</v>
      </c>
      <c r="AV351" s="73"/>
      <c r="AW351" s="73"/>
      <c r="AX351" s="74"/>
      <c r="AY351" s="72">
        <f t="shared" si="100"/>
        <v>1</v>
      </c>
      <c r="AZ351" s="73"/>
      <c r="BA351" s="73"/>
      <c r="BB351" s="74"/>
      <c r="BC351" s="72">
        <f>Z303*AU351*AY351</f>
        <v>32</v>
      </c>
      <c r="BD351" s="73"/>
      <c r="BE351" s="73"/>
      <c r="BF351" s="73"/>
      <c r="BG351" s="74"/>
      <c r="BH351" s="87" t="str">
        <f t="shared" si="101"/>
        <v>O.K</v>
      </c>
      <c r="BI351" s="70"/>
      <c r="BJ351" s="70"/>
      <c r="BK351" s="71"/>
    </row>
    <row r="352" spans="3:63" ht="18.75" customHeight="1">
      <c r="C352" s="84">
        <v>2102</v>
      </c>
      <c r="D352" s="85"/>
      <c r="E352" s="86"/>
      <c r="F352" s="127">
        <v>228592821333.333</v>
      </c>
      <c r="G352" s="73"/>
      <c r="H352" s="73"/>
      <c r="I352" s="73"/>
      <c r="J352" s="74"/>
      <c r="K352" s="88">
        <v>1420</v>
      </c>
      <c r="L352" s="89"/>
      <c r="M352" s="89"/>
      <c r="N352" s="90"/>
      <c r="O352" s="72">
        <f t="shared" si="94"/>
        <v>14845.09</v>
      </c>
      <c r="P352" s="73"/>
      <c r="Q352" s="73"/>
      <c r="R352" s="73"/>
      <c r="S352" s="74"/>
      <c r="T352" s="72">
        <f t="shared" si="95"/>
        <v>10331.98</v>
      </c>
      <c r="U352" s="73"/>
      <c r="V352" s="73"/>
      <c r="W352" s="73"/>
      <c r="X352" s="74"/>
      <c r="Y352" s="72">
        <f t="shared" si="96"/>
        <v>4513.110000000001</v>
      </c>
      <c r="Z352" s="73"/>
      <c r="AA352" s="73"/>
      <c r="AB352" s="73"/>
      <c r="AC352" s="74"/>
      <c r="AD352" s="88">
        <f t="shared" si="97"/>
        <v>28.035071979163273</v>
      </c>
      <c r="AE352" s="89"/>
      <c r="AF352" s="89"/>
      <c r="AG352" s="89"/>
      <c r="AH352" s="90"/>
      <c r="AI352" s="84">
        <v>14</v>
      </c>
      <c r="AJ352" s="85"/>
      <c r="AK352" s="85"/>
      <c r="AL352" s="86"/>
      <c r="AM352" s="84">
        <v>0</v>
      </c>
      <c r="AN352" s="85"/>
      <c r="AO352" s="85"/>
      <c r="AP352" s="86"/>
      <c r="AQ352" s="72">
        <f t="shared" si="98"/>
        <v>0.6959863496954212</v>
      </c>
      <c r="AR352" s="73"/>
      <c r="AS352" s="73"/>
      <c r="AT352" s="74"/>
      <c r="AU352" s="72">
        <f t="shared" si="99"/>
        <v>1</v>
      </c>
      <c r="AV352" s="73"/>
      <c r="AW352" s="73"/>
      <c r="AX352" s="74"/>
      <c r="AY352" s="72">
        <f t="shared" si="100"/>
        <v>1</v>
      </c>
      <c r="AZ352" s="73"/>
      <c r="BA352" s="73"/>
      <c r="BB352" s="74"/>
      <c r="BC352" s="72">
        <f>Z303*AU352*AY352</f>
        <v>32</v>
      </c>
      <c r="BD352" s="73"/>
      <c r="BE352" s="73"/>
      <c r="BF352" s="73"/>
      <c r="BG352" s="74"/>
      <c r="BH352" s="87" t="str">
        <f t="shared" si="101"/>
        <v>O.K</v>
      </c>
      <c r="BI352" s="70"/>
      <c r="BJ352" s="70"/>
      <c r="BK352" s="71"/>
    </row>
    <row r="353" spans="3:63" ht="18.75" customHeight="1">
      <c r="C353" s="84">
        <v>2202</v>
      </c>
      <c r="D353" s="85"/>
      <c r="E353" s="86"/>
      <c r="F353" s="127">
        <v>228592821333.333</v>
      </c>
      <c r="G353" s="73"/>
      <c r="H353" s="73"/>
      <c r="I353" s="73"/>
      <c r="J353" s="74"/>
      <c r="K353" s="88">
        <v>1420</v>
      </c>
      <c r="L353" s="89"/>
      <c r="M353" s="89"/>
      <c r="N353" s="90"/>
      <c r="O353" s="72">
        <f t="shared" si="94"/>
        <v>15623.09</v>
      </c>
      <c r="P353" s="73"/>
      <c r="Q353" s="73"/>
      <c r="R353" s="73"/>
      <c r="S353" s="74"/>
      <c r="T353" s="72">
        <f t="shared" si="95"/>
        <v>11266.619999999999</v>
      </c>
      <c r="U353" s="73"/>
      <c r="V353" s="73"/>
      <c r="W353" s="73"/>
      <c r="X353" s="74"/>
      <c r="Y353" s="72">
        <f t="shared" si="96"/>
        <v>4356.470000000001</v>
      </c>
      <c r="Z353" s="73"/>
      <c r="AA353" s="73"/>
      <c r="AB353" s="73"/>
      <c r="AC353" s="74"/>
      <c r="AD353" s="88">
        <f t="shared" si="97"/>
        <v>27.062037048745864</v>
      </c>
      <c r="AE353" s="89"/>
      <c r="AF353" s="89"/>
      <c r="AG353" s="89"/>
      <c r="AH353" s="90"/>
      <c r="AI353" s="84">
        <v>14</v>
      </c>
      <c r="AJ353" s="85"/>
      <c r="AK353" s="85"/>
      <c r="AL353" s="86"/>
      <c r="AM353" s="84">
        <v>0</v>
      </c>
      <c r="AN353" s="85"/>
      <c r="AO353" s="85"/>
      <c r="AP353" s="86"/>
      <c r="AQ353" s="72">
        <f t="shared" si="98"/>
        <v>0.7211518336001392</v>
      </c>
      <c r="AR353" s="73"/>
      <c r="AS353" s="73"/>
      <c r="AT353" s="74"/>
      <c r="AU353" s="72">
        <f t="shared" si="99"/>
        <v>1</v>
      </c>
      <c r="AV353" s="73"/>
      <c r="AW353" s="73"/>
      <c r="AX353" s="74"/>
      <c r="AY353" s="72">
        <f t="shared" si="100"/>
        <v>1</v>
      </c>
      <c r="AZ353" s="73"/>
      <c r="BA353" s="73"/>
      <c r="BB353" s="74"/>
      <c r="BC353" s="72">
        <f>Z303*AU353*AY353</f>
        <v>32</v>
      </c>
      <c r="BD353" s="73"/>
      <c r="BE353" s="73"/>
      <c r="BF353" s="73"/>
      <c r="BG353" s="74"/>
      <c r="BH353" s="87" t="str">
        <f t="shared" si="101"/>
        <v>O.K</v>
      </c>
      <c r="BI353" s="70"/>
      <c r="BJ353" s="70"/>
      <c r="BK353" s="71"/>
    </row>
    <row r="354" spans="3:63" ht="18.75" customHeight="1">
      <c r="C354" s="84">
        <v>2302</v>
      </c>
      <c r="D354" s="85"/>
      <c r="E354" s="86"/>
      <c r="F354" s="127">
        <v>195223979166.666</v>
      </c>
      <c r="G354" s="73"/>
      <c r="H354" s="73"/>
      <c r="I354" s="73"/>
      <c r="J354" s="74"/>
      <c r="K354" s="88">
        <v>1425</v>
      </c>
      <c r="L354" s="89"/>
      <c r="M354" s="89"/>
      <c r="N354" s="90"/>
      <c r="O354" s="72">
        <f t="shared" si="94"/>
        <v>13529.2</v>
      </c>
      <c r="P354" s="73"/>
      <c r="Q354" s="73"/>
      <c r="R354" s="73"/>
      <c r="S354" s="74"/>
      <c r="T354" s="72">
        <f t="shared" si="95"/>
        <v>9878.49</v>
      </c>
      <c r="U354" s="73"/>
      <c r="V354" s="73"/>
      <c r="W354" s="73"/>
      <c r="X354" s="74"/>
      <c r="Y354" s="72">
        <f t="shared" si="96"/>
        <v>3650.710000000001</v>
      </c>
      <c r="Z354" s="73"/>
      <c r="AA354" s="73"/>
      <c r="AB354" s="73"/>
      <c r="AC354" s="74"/>
      <c r="AD354" s="88">
        <f t="shared" si="97"/>
        <v>26.64765758902365</v>
      </c>
      <c r="AE354" s="89"/>
      <c r="AF354" s="89"/>
      <c r="AG354" s="89"/>
      <c r="AH354" s="90"/>
      <c r="AI354" s="84">
        <v>14</v>
      </c>
      <c r="AJ354" s="85"/>
      <c r="AK354" s="85"/>
      <c r="AL354" s="86"/>
      <c r="AM354" s="84">
        <v>0</v>
      </c>
      <c r="AN354" s="85"/>
      <c r="AO354" s="85"/>
      <c r="AP354" s="86"/>
      <c r="AQ354" s="72">
        <f t="shared" si="98"/>
        <v>0.7301606894716612</v>
      </c>
      <c r="AR354" s="73"/>
      <c r="AS354" s="73"/>
      <c r="AT354" s="74"/>
      <c r="AU354" s="72">
        <f t="shared" si="99"/>
        <v>1</v>
      </c>
      <c r="AV354" s="73"/>
      <c r="AW354" s="73"/>
      <c r="AX354" s="74"/>
      <c r="AY354" s="72">
        <f t="shared" si="100"/>
        <v>1</v>
      </c>
      <c r="AZ354" s="73"/>
      <c r="BA354" s="73"/>
      <c r="BB354" s="74"/>
      <c r="BC354" s="72">
        <f>Z303*AU354*AY354</f>
        <v>32</v>
      </c>
      <c r="BD354" s="73"/>
      <c r="BE354" s="73"/>
      <c r="BF354" s="73"/>
      <c r="BG354" s="74"/>
      <c r="BH354" s="87" t="str">
        <f t="shared" si="101"/>
        <v>O.K</v>
      </c>
      <c r="BI354" s="70"/>
      <c r="BJ354" s="70"/>
      <c r="BK354" s="71"/>
    </row>
    <row r="355" spans="3:63" ht="18.75" customHeight="1">
      <c r="C355" s="84">
        <v>2402</v>
      </c>
      <c r="D355" s="85"/>
      <c r="E355" s="86"/>
      <c r="F355" s="127">
        <v>128503486833.333</v>
      </c>
      <c r="G355" s="73"/>
      <c r="H355" s="73"/>
      <c r="I355" s="73"/>
      <c r="J355" s="74"/>
      <c r="K355" s="88">
        <v>1435</v>
      </c>
      <c r="L355" s="89"/>
      <c r="M355" s="89"/>
      <c r="N355" s="90"/>
      <c r="O355" s="72">
        <f t="shared" si="94"/>
        <v>8396.119999999999</v>
      </c>
      <c r="P355" s="73"/>
      <c r="Q355" s="73"/>
      <c r="R355" s="73"/>
      <c r="S355" s="74"/>
      <c r="T355" s="72">
        <f t="shared" si="95"/>
        <v>6129.87</v>
      </c>
      <c r="U355" s="73"/>
      <c r="V355" s="73"/>
      <c r="W355" s="73"/>
      <c r="X355" s="74"/>
      <c r="Y355" s="72">
        <f t="shared" si="96"/>
        <v>2266.249999999999</v>
      </c>
      <c r="Z355" s="73"/>
      <c r="AA355" s="73"/>
      <c r="AB355" s="73"/>
      <c r="AC355" s="74"/>
      <c r="AD355" s="88">
        <f t="shared" si="97"/>
        <v>25.30724130636144</v>
      </c>
      <c r="AE355" s="89"/>
      <c r="AF355" s="89"/>
      <c r="AG355" s="89"/>
      <c r="AH355" s="90"/>
      <c r="AI355" s="84">
        <v>14</v>
      </c>
      <c r="AJ355" s="85"/>
      <c r="AK355" s="85"/>
      <c r="AL355" s="86"/>
      <c r="AM355" s="84">
        <v>0</v>
      </c>
      <c r="AN355" s="85"/>
      <c r="AO355" s="85"/>
      <c r="AP355" s="86"/>
      <c r="AQ355" s="72">
        <f t="shared" si="98"/>
        <v>0.7300836576895042</v>
      </c>
      <c r="AR355" s="73"/>
      <c r="AS355" s="73"/>
      <c r="AT355" s="74"/>
      <c r="AU355" s="72">
        <f t="shared" si="99"/>
        <v>1</v>
      </c>
      <c r="AV355" s="73"/>
      <c r="AW355" s="73"/>
      <c r="AX355" s="74"/>
      <c r="AY355" s="72">
        <f t="shared" si="100"/>
        <v>1</v>
      </c>
      <c r="AZ355" s="73"/>
      <c r="BA355" s="73"/>
      <c r="BB355" s="74"/>
      <c r="BC355" s="72">
        <f>Z303*AU355*AY355</f>
        <v>32</v>
      </c>
      <c r="BD355" s="73"/>
      <c r="BE355" s="73"/>
      <c r="BF355" s="73"/>
      <c r="BG355" s="74"/>
      <c r="BH355" s="87" t="str">
        <f t="shared" si="101"/>
        <v>O.K</v>
      </c>
      <c r="BI355" s="70"/>
      <c r="BJ355" s="70"/>
      <c r="BK355" s="71"/>
    </row>
    <row r="357" ht="18.75" customHeight="1">
      <c r="C357" s="23" t="s">
        <v>140</v>
      </c>
    </row>
    <row r="358" ht="18.75" customHeight="1">
      <c r="E358" s="24" t="s">
        <v>141</v>
      </c>
    </row>
    <row r="359" spans="5:39" ht="18.75" customHeight="1">
      <c r="E359" s="24" t="s">
        <v>142</v>
      </c>
      <c r="R359" s="100">
        <v>1000</v>
      </c>
      <c r="S359" s="100"/>
      <c r="T359" s="100"/>
      <c r="U359" s="25" t="s">
        <v>1</v>
      </c>
      <c r="V359" s="128">
        <v>0.03</v>
      </c>
      <c r="W359" s="128"/>
      <c r="X359" s="128"/>
      <c r="Y359" s="25" t="s">
        <v>1</v>
      </c>
      <c r="Z359" s="100">
        <v>365</v>
      </c>
      <c r="AA359" s="100"/>
      <c r="AB359" s="100"/>
      <c r="AC359" s="25" t="s">
        <v>1</v>
      </c>
      <c r="AD359" s="100">
        <v>100</v>
      </c>
      <c r="AE359" s="100"/>
      <c r="AF359" s="100"/>
      <c r="AG359" s="25" t="s">
        <v>0</v>
      </c>
      <c r="AH359" s="101">
        <f>R359*V359*Z359*AD359</f>
        <v>1095000</v>
      </c>
      <c r="AI359" s="101"/>
      <c r="AJ359" s="101"/>
      <c r="AK359" s="101"/>
      <c r="AL359" s="101"/>
      <c r="AM359" s="25" t="s">
        <v>143</v>
      </c>
    </row>
    <row r="360" ht="18.75" customHeight="1">
      <c r="G360" s="24" t="s">
        <v>144</v>
      </c>
    </row>
    <row r="361" ht="18.75" customHeight="1">
      <c r="G361" s="24" t="s">
        <v>145</v>
      </c>
    </row>
    <row r="362" ht="18.75" customHeight="1">
      <c r="G362" s="24" t="s">
        <v>146</v>
      </c>
    </row>
    <row r="363" ht="18.75" customHeight="1">
      <c r="G363" s="24" t="s">
        <v>147</v>
      </c>
    </row>
    <row r="365" ht="18.75" customHeight="1">
      <c r="E365" s="24" t="s">
        <v>189</v>
      </c>
    </row>
    <row r="366" ht="18.75" customHeight="1">
      <c r="E366" s="24" t="s">
        <v>190</v>
      </c>
    </row>
    <row r="367" ht="18.75" customHeight="1">
      <c r="F367" s="24" t="s">
        <v>148</v>
      </c>
    </row>
    <row r="368" ht="18.75" customHeight="1">
      <c r="F368" s="24" t="s">
        <v>149</v>
      </c>
    </row>
    <row r="369" ht="18.75" customHeight="1">
      <c r="E369" s="24" t="s">
        <v>191</v>
      </c>
    </row>
    <row r="370" ht="18.75" customHeight="1">
      <c r="L370" s="24" t="s">
        <v>150</v>
      </c>
    </row>
    <row r="371" ht="18.75" customHeight="1">
      <c r="L371" s="24" t="s">
        <v>151</v>
      </c>
    </row>
    <row r="373" ht="18.75" customHeight="1">
      <c r="D373" s="24" t="s">
        <v>118</v>
      </c>
    </row>
    <row r="374" ht="18.75" customHeight="1">
      <c r="E374" s="24" t="s">
        <v>119</v>
      </c>
    </row>
    <row r="375" ht="18.75" customHeight="1">
      <c r="E375" s="24" t="s">
        <v>120</v>
      </c>
    </row>
    <row r="376" spans="5:29" ht="18.75" customHeight="1">
      <c r="E376" s="24" t="s">
        <v>152</v>
      </c>
      <c r="V376" s="24" t="s">
        <v>153</v>
      </c>
      <c r="Z376" s="129">
        <v>80</v>
      </c>
      <c r="AA376" s="129"/>
      <c r="AB376" s="129"/>
      <c r="AC376" s="24" t="s">
        <v>154</v>
      </c>
    </row>
    <row r="377" spans="5:37" ht="18.75" customHeight="1">
      <c r="E377" s="24" t="s">
        <v>155</v>
      </c>
      <c r="AD377" s="24" t="s">
        <v>156</v>
      </c>
      <c r="AH377" s="129">
        <v>29</v>
      </c>
      <c r="AI377" s="129"/>
      <c r="AJ377" s="129"/>
      <c r="AK377" s="24" t="s">
        <v>154</v>
      </c>
    </row>
    <row r="378" spans="2:64" ht="18.75" customHeight="1">
      <c r="B378" s="114" t="s">
        <v>95</v>
      </c>
      <c r="C378" s="115"/>
      <c r="D378" s="116"/>
      <c r="E378" s="114" t="s">
        <v>183</v>
      </c>
      <c r="F378" s="115"/>
      <c r="G378" s="115"/>
      <c r="H378" s="116"/>
      <c r="I378" s="114" t="s">
        <v>184</v>
      </c>
      <c r="J378" s="115"/>
      <c r="K378" s="116"/>
      <c r="L378" s="114" t="s">
        <v>157</v>
      </c>
      <c r="M378" s="115"/>
      <c r="N378" s="116"/>
      <c r="O378" s="114" t="s">
        <v>158</v>
      </c>
      <c r="P378" s="115"/>
      <c r="Q378" s="115"/>
      <c r="R378" s="116"/>
      <c r="S378" s="114" t="s">
        <v>159</v>
      </c>
      <c r="T378" s="115"/>
      <c r="U378" s="115"/>
      <c r="V378" s="116"/>
      <c r="W378" s="114" t="s">
        <v>160</v>
      </c>
      <c r="X378" s="115"/>
      <c r="Y378" s="115"/>
      <c r="Z378" s="116"/>
      <c r="AA378" s="114" t="s">
        <v>126</v>
      </c>
      <c r="AB378" s="116"/>
      <c r="AC378" s="114" t="s">
        <v>127</v>
      </c>
      <c r="AD378" s="116"/>
      <c r="AE378" s="114" t="s">
        <v>128</v>
      </c>
      <c r="AF378" s="117"/>
      <c r="AG378" s="118"/>
      <c r="AH378" s="114" t="s">
        <v>182</v>
      </c>
      <c r="AI378" s="117"/>
      <c r="AJ378" s="118"/>
      <c r="AK378" s="114" t="s">
        <v>129</v>
      </c>
      <c r="AL378" s="117"/>
      <c r="AM378" s="118"/>
      <c r="AN378" s="114" t="s">
        <v>161</v>
      </c>
      <c r="AO378" s="115"/>
      <c r="AP378" s="115"/>
      <c r="AQ378" s="116"/>
      <c r="AR378" s="114" t="s">
        <v>162</v>
      </c>
      <c r="AS378" s="115"/>
      <c r="AT378" s="115"/>
      <c r="AU378" s="116"/>
      <c r="AV378" s="114" t="s">
        <v>163</v>
      </c>
      <c r="AW378" s="115"/>
      <c r="AX378" s="115"/>
      <c r="AY378" s="116"/>
      <c r="AZ378" s="114" t="s">
        <v>164</v>
      </c>
      <c r="BA378" s="117"/>
      <c r="BB378" s="117"/>
      <c r="BC378" s="118"/>
      <c r="BD378" s="114" t="s">
        <v>165</v>
      </c>
      <c r="BE378" s="117"/>
      <c r="BF378" s="118"/>
      <c r="BG378" s="114" t="s">
        <v>166</v>
      </c>
      <c r="BH378" s="117"/>
      <c r="BI378" s="118"/>
      <c r="BJ378" s="114" t="s">
        <v>131</v>
      </c>
      <c r="BK378" s="117"/>
      <c r="BL378" s="118"/>
    </row>
    <row r="379" spans="2:64" ht="18.75" customHeight="1">
      <c r="B379" s="122" t="s">
        <v>101</v>
      </c>
      <c r="C379" s="125"/>
      <c r="D379" s="126"/>
      <c r="E379" s="122" t="s">
        <v>185</v>
      </c>
      <c r="F379" s="125"/>
      <c r="G379" s="125"/>
      <c r="H379" s="126"/>
      <c r="I379" s="122" t="s">
        <v>132</v>
      </c>
      <c r="J379" s="125"/>
      <c r="K379" s="126"/>
      <c r="L379" s="122" t="s">
        <v>167</v>
      </c>
      <c r="M379" s="125"/>
      <c r="N379" s="126"/>
      <c r="O379" s="122" t="s">
        <v>168</v>
      </c>
      <c r="P379" s="125"/>
      <c r="Q379" s="125"/>
      <c r="R379" s="126"/>
      <c r="S379" s="122" t="s">
        <v>186</v>
      </c>
      <c r="T379" s="125"/>
      <c r="U379" s="125"/>
      <c r="V379" s="126"/>
      <c r="W379" s="122" t="s">
        <v>187</v>
      </c>
      <c r="X379" s="125"/>
      <c r="Y379" s="125"/>
      <c r="Z379" s="126"/>
      <c r="AA379" s="122" t="s">
        <v>132</v>
      </c>
      <c r="AB379" s="126"/>
      <c r="AC379" s="122" t="s">
        <v>132</v>
      </c>
      <c r="AD379" s="126"/>
      <c r="AE379" s="122"/>
      <c r="AF379" s="123"/>
      <c r="AG379" s="124"/>
      <c r="AH379" s="122"/>
      <c r="AI379" s="123"/>
      <c r="AJ379" s="124"/>
      <c r="AK379" s="122"/>
      <c r="AL379" s="123"/>
      <c r="AM379" s="124"/>
      <c r="AN379" s="122" t="s">
        <v>187</v>
      </c>
      <c r="AO379" s="125"/>
      <c r="AP379" s="125"/>
      <c r="AQ379" s="126"/>
      <c r="AR379" s="122" t="s">
        <v>187</v>
      </c>
      <c r="AS379" s="125"/>
      <c r="AT379" s="125"/>
      <c r="AU379" s="126"/>
      <c r="AV379" s="122" t="s">
        <v>169</v>
      </c>
      <c r="AW379" s="125"/>
      <c r="AX379" s="125"/>
      <c r="AY379" s="126"/>
      <c r="AZ379" s="122"/>
      <c r="BA379" s="123"/>
      <c r="BB379" s="123"/>
      <c r="BC379" s="124"/>
      <c r="BD379" s="122"/>
      <c r="BE379" s="123"/>
      <c r="BF379" s="124"/>
      <c r="BG379" s="122"/>
      <c r="BH379" s="123"/>
      <c r="BI379" s="124"/>
      <c r="BJ379" s="122"/>
      <c r="BK379" s="123"/>
      <c r="BL379" s="124"/>
    </row>
    <row r="380" spans="2:64" ht="18.75" customHeight="1">
      <c r="B380" s="91">
        <v>101</v>
      </c>
      <c r="C380" s="92"/>
      <c r="D380" s="93"/>
      <c r="E380" s="130">
        <v>128503486833.333</v>
      </c>
      <c r="F380" s="76"/>
      <c r="G380" s="76"/>
      <c r="H380" s="77"/>
      <c r="I380" s="131">
        <v>1435</v>
      </c>
      <c r="J380" s="132"/>
      <c r="K380" s="133"/>
      <c r="L380" s="91">
        <v>1</v>
      </c>
      <c r="M380" s="92"/>
      <c r="N380" s="93"/>
      <c r="O380" s="84">
        <v>1</v>
      </c>
      <c r="P380" s="85"/>
      <c r="Q380" s="85"/>
      <c r="R380" s="86"/>
      <c r="S380" s="72">
        <v>0.71</v>
      </c>
      <c r="T380" s="73"/>
      <c r="U380" s="73"/>
      <c r="V380" s="74"/>
      <c r="W380" s="87">
        <f>ABS(S380/E380*10^6*I380)</f>
        <v>0.007928578633211973</v>
      </c>
      <c r="X380" s="70"/>
      <c r="Y380" s="70"/>
      <c r="Z380" s="71"/>
      <c r="AA380" s="91">
        <v>30</v>
      </c>
      <c r="AB380" s="93"/>
      <c r="AC380" s="91">
        <v>14</v>
      </c>
      <c r="AD380" s="93"/>
      <c r="AE380" s="72">
        <v>2.42</v>
      </c>
      <c r="AF380" s="73"/>
      <c r="AG380" s="74"/>
      <c r="AH380" s="72">
        <f aca="true" t="shared" si="102" ref="AH380:AH411">IF(AE380&lt;=-1,1.3*(1-AE380)/(1.6-AE380),IF(AE380&lt;1,1,1.3))</f>
        <v>1.3</v>
      </c>
      <c r="AI380" s="73"/>
      <c r="AJ380" s="74"/>
      <c r="AK380" s="75">
        <f>IF(AA380&lt;25,1,IF(AC380&lt;=12,1,(25/AA380)^(1/4)))</f>
        <v>0.9554427922043668</v>
      </c>
      <c r="AL380" s="76"/>
      <c r="AM380" s="77"/>
      <c r="AN380" s="88">
        <f>Z376*AH380*AK380</f>
        <v>99.36605038925414</v>
      </c>
      <c r="AO380" s="89"/>
      <c r="AP380" s="89"/>
      <c r="AQ380" s="90"/>
      <c r="AR380" s="88">
        <f>AH377*AH380*AK380</f>
        <v>36.02019326610463</v>
      </c>
      <c r="AS380" s="89"/>
      <c r="AT380" s="89"/>
      <c r="AU380" s="90"/>
      <c r="AV380" s="69">
        <f>AH359</f>
        <v>1095000</v>
      </c>
      <c r="AW380" s="70"/>
      <c r="AX380" s="70"/>
      <c r="AY380" s="71"/>
      <c r="AZ380" s="69" t="str">
        <f aca="true" t="shared" si="103" ref="AZ380:AZ411">IF(W380&lt;=AR380,"∞",2*10^6*AN380^3/W380^3)</f>
        <v>∞</v>
      </c>
      <c r="BA380" s="70"/>
      <c r="BB380" s="70"/>
      <c r="BC380" s="71"/>
      <c r="BD380" s="72">
        <f aca="true" t="shared" si="104" ref="BD380:BD411">IF(W380&lt;=AR380,0,AV380/AZ380)</f>
        <v>0</v>
      </c>
      <c r="BE380" s="73"/>
      <c r="BF380" s="74"/>
      <c r="BG380" s="75">
        <f>SUM(BD380:BD383)</f>
        <v>0</v>
      </c>
      <c r="BH380" s="76"/>
      <c r="BI380" s="77"/>
      <c r="BJ380" s="114" t="str">
        <f>IF(BG380&lt;=1,"O.K","N.G")</f>
        <v>O.K</v>
      </c>
      <c r="BK380" s="117"/>
      <c r="BL380" s="118"/>
    </row>
    <row r="381" spans="2:64" ht="18.75" customHeight="1">
      <c r="B381" s="94"/>
      <c r="C381" s="95"/>
      <c r="D381" s="96"/>
      <c r="E381" s="78"/>
      <c r="F381" s="79"/>
      <c r="G381" s="79"/>
      <c r="H381" s="80"/>
      <c r="I381" s="134"/>
      <c r="J381" s="135"/>
      <c r="K381" s="136"/>
      <c r="L381" s="97"/>
      <c r="M381" s="98"/>
      <c r="N381" s="99"/>
      <c r="O381" s="84">
        <v>2</v>
      </c>
      <c r="P381" s="85"/>
      <c r="Q381" s="85"/>
      <c r="R381" s="86"/>
      <c r="S381" s="72">
        <v>0.05</v>
      </c>
      <c r="T381" s="73"/>
      <c r="U381" s="73"/>
      <c r="V381" s="74"/>
      <c r="W381" s="87">
        <f>ABS(S381/E380*10^6*I380)</f>
        <v>0.0005583506079726743</v>
      </c>
      <c r="X381" s="70"/>
      <c r="Y381" s="70"/>
      <c r="Z381" s="71"/>
      <c r="AA381" s="94"/>
      <c r="AB381" s="96"/>
      <c r="AC381" s="94"/>
      <c r="AD381" s="96"/>
      <c r="AE381" s="72">
        <v>1.074627</v>
      </c>
      <c r="AF381" s="73"/>
      <c r="AG381" s="74"/>
      <c r="AH381" s="72">
        <f t="shared" si="102"/>
        <v>1.3</v>
      </c>
      <c r="AI381" s="73"/>
      <c r="AJ381" s="74"/>
      <c r="AK381" s="78"/>
      <c r="AL381" s="79"/>
      <c r="AM381" s="80"/>
      <c r="AN381" s="88">
        <f>Z376*AH381*AK380</f>
        <v>99.36605038925414</v>
      </c>
      <c r="AO381" s="89"/>
      <c r="AP381" s="89"/>
      <c r="AQ381" s="90"/>
      <c r="AR381" s="88">
        <f>AH377*AH381*AK380</f>
        <v>36.02019326610463</v>
      </c>
      <c r="AS381" s="89"/>
      <c r="AT381" s="89"/>
      <c r="AU381" s="90"/>
      <c r="AV381" s="69">
        <f>AH359</f>
        <v>1095000</v>
      </c>
      <c r="AW381" s="70"/>
      <c r="AX381" s="70"/>
      <c r="AY381" s="71"/>
      <c r="AZ381" s="69" t="str">
        <f t="shared" si="103"/>
        <v>∞</v>
      </c>
      <c r="BA381" s="70"/>
      <c r="BB381" s="70"/>
      <c r="BC381" s="71"/>
      <c r="BD381" s="72">
        <f t="shared" si="104"/>
        <v>0</v>
      </c>
      <c r="BE381" s="73"/>
      <c r="BF381" s="74"/>
      <c r="BG381" s="78"/>
      <c r="BH381" s="79"/>
      <c r="BI381" s="80"/>
      <c r="BJ381" s="137"/>
      <c r="BK381" s="138"/>
      <c r="BL381" s="139"/>
    </row>
    <row r="382" spans="2:64" ht="18.75" customHeight="1">
      <c r="B382" s="94"/>
      <c r="C382" s="95"/>
      <c r="D382" s="96"/>
      <c r="E382" s="78"/>
      <c r="F382" s="79"/>
      <c r="G382" s="79"/>
      <c r="H382" s="80"/>
      <c r="I382" s="134"/>
      <c r="J382" s="135"/>
      <c r="K382" s="136"/>
      <c r="L382" s="91">
        <v>2</v>
      </c>
      <c r="M382" s="92"/>
      <c r="N382" s="93"/>
      <c r="O382" s="84">
        <v>1</v>
      </c>
      <c r="P382" s="85"/>
      <c r="Q382" s="85"/>
      <c r="R382" s="86"/>
      <c r="S382" s="72">
        <v>0.38</v>
      </c>
      <c r="T382" s="73"/>
      <c r="U382" s="73"/>
      <c r="V382" s="74"/>
      <c r="W382" s="87">
        <f>ABS(S382/E380*10^6*I380)</f>
        <v>0.004243464620592323</v>
      </c>
      <c r="X382" s="70"/>
      <c r="Y382" s="70"/>
      <c r="Z382" s="71"/>
      <c r="AA382" s="94"/>
      <c r="AB382" s="96"/>
      <c r="AC382" s="94"/>
      <c r="AD382" s="96"/>
      <c r="AE382" s="72">
        <v>2.085714</v>
      </c>
      <c r="AF382" s="73"/>
      <c r="AG382" s="74"/>
      <c r="AH382" s="72">
        <f t="shared" si="102"/>
        <v>1.3</v>
      </c>
      <c r="AI382" s="73"/>
      <c r="AJ382" s="74"/>
      <c r="AK382" s="78"/>
      <c r="AL382" s="79"/>
      <c r="AM382" s="80"/>
      <c r="AN382" s="88">
        <f>Z376*AH382*AK380</f>
        <v>99.36605038925414</v>
      </c>
      <c r="AO382" s="89"/>
      <c r="AP382" s="89"/>
      <c r="AQ382" s="90"/>
      <c r="AR382" s="88">
        <f>AH377*AH382*AK380</f>
        <v>36.02019326610463</v>
      </c>
      <c r="AS382" s="89"/>
      <c r="AT382" s="89"/>
      <c r="AU382" s="90"/>
      <c r="AV382" s="69">
        <f>AH359</f>
        <v>1095000</v>
      </c>
      <c r="AW382" s="70"/>
      <c r="AX382" s="70"/>
      <c r="AY382" s="71"/>
      <c r="AZ382" s="69" t="str">
        <f t="shared" si="103"/>
        <v>∞</v>
      </c>
      <c r="BA382" s="70"/>
      <c r="BB382" s="70"/>
      <c r="BC382" s="71"/>
      <c r="BD382" s="72">
        <f t="shared" si="104"/>
        <v>0</v>
      </c>
      <c r="BE382" s="73"/>
      <c r="BF382" s="74"/>
      <c r="BG382" s="78"/>
      <c r="BH382" s="79"/>
      <c r="BI382" s="80"/>
      <c r="BJ382" s="137"/>
      <c r="BK382" s="138"/>
      <c r="BL382" s="139"/>
    </row>
    <row r="383" spans="2:64" ht="18.75" customHeight="1">
      <c r="B383" s="97"/>
      <c r="C383" s="98"/>
      <c r="D383" s="99"/>
      <c r="E383" s="81"/>
      <c r="F383" s="82"/>
      <c r="G383" s="82"/>
      <c r="H383" s="83"/>
      <c r="I383" s="140"/>
      <c r="J383" s="141"/>
      <c r="K383" s="142"/>
      <c r="L383" s="97"/>
      <c r="M383" s="98"/>
      <c r="N383" s="99"/>
      <c r="O383" s="84">
        <v>2</v>
      </c>
      <c r="P383" s="85"/>
      <c r="Q383" s="85"/>
      <c r="R383" s="86"/>
      <c r="S383" s="72">
        <v>0.38</v>
      </c>
      <c r="T383" s="73"/>
      <c r="U383" s="73"/>
      <c r="V383" s="74"/>
      <c r="W383" s="87">
        <f>ABS(S383/E380*10^6*I380)</f>
        <v>0.004243464620592323</v>
      </c>
      <c r="X383" s="70"/>
      <c r="Y383" s="70"/>
      <c r="Z383" s="71"/>
      <c r="AA383" s="97"/>
      <c r="AB383" s="99"/>
      <c r="AC383" s="97"/>
      <c r="AD383" s="99"/>
      <c r="AE383" s="72">
        <v>2.085714</v>
      </c>
      <c r="AF383" s="73"/>
      <c r="AG383" s="74"/>
      <c r="AH383" s="72">
        <f t="shared" si="102"/>
        <v>1.3</v>
      </c>
      <c r="AI383" s="73"/>
      <c r="AJ383" s="74"/>
      <c r="AK383" s="81"/>
      <c r="AL383" s="82"/>
      <c r="AM383" s="83"/>
      <c r="AN383" s="88">
        <f>Z376*AH383*AK380</f>
        <v>99.36605038925414</v>
      </c>
      <c r="AO383" s="89"/>
      <c r="AP383" s="89"/>
      <c r="AQ383" s="90"/>
      <c r="AR383" s="88">
        <f>AH377*AH383*AK380</f>
        <v>36.02019326610463</v>
      </c>
      <c r="AS383" s="89"/>
      <c r="AT383" s="89"/>
      <c r="AU383" s="90"/>
      <c r="AV383" s="69">
        <f>AH359</f>
        <v>1095000</v>
      </c>
      <c r="AW383" s="70"/>
      <c r="AX383" s="70"/>
      <c r="AY383" s="71"/>
      <c r="AZ383" s="69" t="str">
        <f t="shared" si="103"/>
        <v>∞</v>
      </c>
      <c r="BA383" s="70"/>
      <c r="BB383" s="70"/>
      <c r="BC383" s="71"/>
      <c r="BD383" s="72">
        <f t="shared" si="104"/>
        <v>0</v>
      </c>
      <c r="BE383" s="73"/>
      <c r="BF383" s="74"/>
      <c r="BG383" s="81"/>
      <c r="BH383" s="82"/>
      <c r="BI383" s="83"/>
      <c r="BJ383" s="122"/>
      <c r="BK383" s="123"/>
      <c r="BL383" s="124"/>
    </row>
    <row r="384" spans="2:64" ht="18.75" customHeight="1">
      <c r="B384" s="91">
        <v>201</v>
      </c>
      <c r="C384" s="92"/>
      <c r="D384" s="93"/>
      <c r="E384" s="130">
        <v>128503486833.333</v>
      </c>
      <c r="F384" s="76"/>
      <c r="G384" s="76"/>
      <c r="H384" s="77"/>
      <c r="I384" s="131">
        <v>1435</v>
      </c>
      <c r="J384" s="132"/>
      <c r="K384" s="133"/>
      <c r="L384" s="91">
        <v>1</v>
      </c>
      <c r="M384" s="92"/>
      <c r="N384" s="93"/>
      <c r="O384" s="84">
        <v>1</v>
      </c>
      <c r="P384" s="85"/>
      <c r="Q384" s="85"/>
      <c r="R384" s="86"/>
      <c r="S384" s="72">
        <v>0.71</v>
      </c>
      <c r="T384" s="73"/>
      <c r="U384" s="73"/>
      <c r="V384" s="74"/>
      <c r="W384" s="87">
        <f>ABS(S384/E384*10^6*I384)</f>
        <v>0.007928578633211973</v>
      </c>
      <c r="X384" s="70"/>
      <c r="Y384" s="70"/>
      <c r="Z384" s="71"/>
      <c r="AA384" s="91">
        <v>30</v>
      </c>
      <c r="AB384" s="93"/>
      <c r="AC384" s="91">
        <v>14</v>
      </c>
      <c r="AD384" s="93"/>
      <c r="AE384" s="72">
        <v>2.42</v>
      </c>
      <c r="AF384" s="73"/>
      <c r="AG384" s="74"/>
      <c r="AH384" s="72">
        <f t="shared" si="102"/>
        <v>1.3</v>
      </c>
      <c r="AI384" s="73"/>
      <c r="AJ384" s="74"/>
      <c r="AK384" s="75">
        <f>IF(AA384&lt;25,1,IF(AC384&lt;=12,1,(25/AA384)^(1/4)))</f>
        <v>0.9554427922043668</v>
      </c>
      <c r="AL384" s="76"/>
      <c r="AM384" s="77"/>
      <c r="AN384" s="88">
        <f>Z376*AH384*AK384</f>
        <v>99.36605038925414</v>
      </c>
      <c r="AO384" s="89"/>
      <c r="AP384" s="89"/>
      <c r="AQ384" s="90"/>
      <c r="AR384" s="88">
        <f>AH377*AH384*AK384</f>
        <v>36.02019326610463</v>
      </c>
      <c r="AS384" s="89"/>
      <c r="AT384" s="89"/>
      <c r="AU384" s="90"/>
      <c r="AV384" s="69">
        <f>AH359</f>
        <v>1095000</v>
      </c>
      <c r="AW384" s="70"/>
      <c r="AX384" s="70"/>
      <c r="AY384" s="71"/>
      <c r="AZ384" s="69" t="str">
        <f t="shared" si="103"/>
        <v>∞</v>
      </c>
      <c r="BA384" s="70"/>
      <c r="BB384" s="70"/>
      <c r="BC384" s="71"/>
      <c r="BD384" s="72">
        <f t="shared" si="104"/>
        <v>0</v>
      </c>
      <c r="BE384" s="73"/>
      <c r="BF384" s="74"/>
      <c r="BG384" s="75">
        <f>SUM(BD384:BD387)</f>
        <v>0</v>
      </c>
      <c r="BH384" s="76"/>
      <c r="BI384" s="77"/>
      <c r="BJ384" s="114" t="str">
        <f>IF(BG384&lt;=1,"O.K","N.G")</f>
        <v>O.K</v>
      </c>
      <c r="BK384" s="117"/>
      <c r="BL384" s="118"/>
    </row>
    <row r="385" spans="2:64" ht="18.75" customHeight="1">
      <c r="B385" s="94"/>
      <c r="C385" s="95"/>
      <c r="D385" s="96"/>
      <c r="E385" s="78"/>
      <c r="F385" s="79"/>
      <c r="G385" s="79"/>
      <c r="H385" s="80"/>
      <c r="I385" s="134"/>
      <c r="J385" s="135"/>
      <c r="K385" s="136"/>
      <c r="L385" s="97"/>
      <c r="M385" s="98"/>
      <c r="N385" s="99"/>
      <c r="O385" s="84">
        <v>2</v>
      </c>
      <c r="P385" s="85"/>
      <c r="Q385" s="85"/>
      <c r="R385" s="86"/>
      <c r="S385" s="72">
        <v>0.05</v>
      </c>
      <c r="T385" s="73"/>
      <c r="U385" s="73"/>
      <c r="V385" s="74"/>
      <c r="W385" s="87">
        <f>ABS(S385/E384*10^6*I384)</f>
        <v>0.0005583506079726743</v>
      </c>
      <c r="X385" s="70"/>
      <c r="Y385" s="70"/>
      <c r="Z385" s="71"/>
      <c r="AA385" s="94"/>
      <c r="AB385" s="96"/>
      <c r="AC385" s="94"/>
      <c r="AD385" s="96"/>
      <c r="AE385" s="72">
        <v>1.074627</v>
      </c>
      <c r="AF385" s="73"/>
      <c r="AG385" s="74"/>
      <c r="AH385" s="72">
        <f t="shared" si="102"/>
        <v>1.3</v>
      </c>
      <c r="AI385" s="73"/>
      <c r="AJ385" s="74"/>
      <c r="AK385" s="78"/>
      <c r="AL385" s="79"/>
      <c r="AM385" s="80"/>
      <c r="AN385" s="88">
        <f>Z376*AH385*AK384</f>
        <v>99.36605038925414</v>
      </c>
      <c r="AO385" s="89"/>
      <c r="AP385" s="89"/>
      <c r="AQ385" s="90"/>
      <c r="AR385" s="88">
        <f>AH377*AH385*AK384</f>
        <v>36.02019326610463</v>
      </c>
      <c r="AS385" s="89"/>
      <c r="AT385" s="89"/>
      <c r="AU385" s="90"/>
      <c r="AV385" s="69">
        <f>AH359</f>
        <v>1095000</v>
      </c>
      <c r="AW385" s="70"/>
      <c r="AX385" s="70"/>
      <c r="AY385" s="71"/>
      <c r="AZ385" s="69" t="str">
        <f t="shared" si="103"/>
        <v>∞</v>
      </c>
      <c r="BA385" s="70"/>
      <c r="BB385" s="70"/>
      <c r="BC385" s="71"/>
      <c r="BD385" s="72">
        <f t="shared" si="104"/>
        <v>0</v>
      </c>
      <c r="BE385" s="73"/>
      <c r="BF385" s="74"/>
      <c r="BG385" s="78"/>
      <c r="BH385" s="79"/>
      <c r="BI385" s="80"/>
      <c r="BJ385" s="137"/>
      <c r="BK385" s="138"/>
      <c r="BL385" s="139"/>
    </row>
    <row r="386" spans="2:64" ht="18.75" customHeight="1">
      <c r="B386" s="94"/>
      <c r="C386" s="95"/>
      <c r="D386" s="96"/>
      <c r="E386" s="78"/>
      <c r="F386" s="79"/>
      <c r="G386" s="79"/>
      <c r="H386" s="80"/>
      <c r="I386" s="134"/>
      <c r="J386" s="135"/>
      <c r="K386" s="136"/>
      <c r="L386" s="91">
        <v>2</v>
      </c>
      <c r="M386" s="92"/>
      <c r="N386" s="93"/>
      <c r="O386" s="84">
        <v>1</v>
      </c>
      <c r="P386" s="85"/>
      <c r="Q386" s="85"/>
      <c r="R386" s="86"/>
      <c r="S386" s="72">
        <v>0.38</v>
      </c>
      <c r="T386" s="73"/>
      <c r="U386" s="73"/>
      <c r="V386" s="74"/>
      <c r="W386" s="87">
        <f>ABS(S386/E384*10^6*I384)</f>
        <v>0.004243464620592323</v>
      </c>
      <c r="X386" s="70"/>
      <c r="Y386" s="70"/>
      <c r="Z386" s="71"/>
      <c r="AA386" s="94"/>
      <c r="AB386" s="96"/>
      <c r="AC386" s="94"/>
      <c r="AD386" s="96"/>
      <c r="AE386" s="72">
        <v>2.085714</v>
      </c>
      <c r="AF386" s="73"/>
      <c r="AG386" s="74"/>
      <c r="AH386" s="72">
        <f t="shared" si="102"/>
        <v>1.3</v>
      </c>
      <c r="AI386" s="73"/>
      <c r="AJ386" s="74"/>
      <c r="AK386" s="78"/>
      <c r="AL386" s="79"/>
      <c r="AM386" s="80"/>
      <c r="AN386" s="88">
        <f>Z376*AH386*AK384</f>
        <v>99.36605038925414</v>
      </c>
      <c r="AO386" s="89"/>
      <c r="AP386" s="89"/>
      <c r="AQ386" s="90"/>
      <c r="AR386" s="88">
        <f>AH377*AH386*AK384</f>
        <v>36.02019326610463</v>
      </c>
      <c r="AS386" s="89"/>
      <c r="AT386" s="89"/>
      <c r="AU386" s="90"/>
      <c r="AV386" s="69">
        <f>AH359</f>
        <v>1095000</v>
      </c>
      <c r="AW386" s="70"/>
      <c r="AX386" s="70"/>
      <c r="AY386" s="71"/>
      <c r="AZ386" s="69" t="str">
        <f t="shared" si="103"/>
        <v>∞</v>
      </c>
      <c r="BA386" s="70"/>
      <c r="BB386" s="70"/>
      <c r="BC386" s="71"/>
      <c r="BD386" s="72">
        <f t="shared" si="104"/>
        <v>0</v>
      </c>
      <c r="BE386" s="73"/>
      <c r="BF386" s="74"/>
      <c r="BG386" s="78"/>
      <c r="BH386" s="79"/>
      <c r="BI386" s="80"/>
      <c r="BJ386" s="137"/>
      <c r="BK386" s="138"/>
      <c r="BL386" s="139"/>
    </row>
    <row r="387" spans="2:64" ht="18.75" customHeight="1">
      <c r="B387" s="97"/>
      <c r="C387" s="98"/>
      <c r="D387" s="99"/>
      <c r="E387" s="81"/>
      <c r="F387" s="82"/>
      <c r="G387" s="82"/>
      <c r="H387" s="83"/>
      <c r="I387" s="140"/>
      <c r="J387" s="141"/>
      <c r="K387" s="142"/>
      <c r="L387" s="97"/>
      <c r="M387" s="98"/>
      <c r="N387" s="99"/>
      <c r="O387" s="84">
        <v>2</v>
      </c>
      <c r="P387" s="85"/>
      <c r="Q387" s="85"/>
      <c r="R387" s="86"/>
      <c r="S387" s="72">
        <v>0.38</v>
      </c>
      <c r="T387" s="73"/>
      <c r="U387" s="73"/>
      <c r="V387" s="74"/>
      <c r="W387" s="87">
        <f>ABS(S387/E384*10^6*I384)</f>
        <v>0.004243464620592323</v>
      </c>
      <c r="X387" s="70"/>
      <c r="Y387" s="70"/>
      <c r="Z387" s="71"/>
      <c r="AA387" s="97"/>
      <c r="AB387" s="99"/>
      <c r="AC387" s="97"/>
      <c r="AD387" s="99"/>
      <c r="AE387" s="72">
        <v>2.085714</v>
      </c>
      <c r="AF387" s="73"/>
      <c r="AG387" s="74"/>
      <c r="AH387" s="72">
        <f t="shared" si="102"/>
        <v>1.3</v>
      </c>
      <c r="AI387" s="73"/>
      <c r="AJ387" s="74"/>
      <c r="AK387" s="81"/>
      <c r="AL387" s="82"/>
      <c r="AM387" s="83"/>
      <c r="AN387" s="88">
        <f>Z376*AH387*AK384</f>
        <v>99.36605038925414</v>
      </c>
      <c r="AO387" s="89"/>
      <c r="AP387" s="89"/>
      <c r="AQ387" s="90"/>
      <c r="AR387" s="88">
        <f>AH377*AH387*AK384</f>
        <v>36.02019326610463</v>
      </c>
      <c r="AS387" s="89"/>
      <c r="AT387" s="89"/>
      <c r="AU387" s="90"/>
      <c r="AV387" s="69">
        <f>AH359</f>
        <v>1095000</v>
      </c>
      <c r="AW387" s="70"/>
      <c r="AX387" s="70"/>
      <c r="AY387" s="71"/>
      <c r="AZ387" s="69" t="str">
        <f t="shared" si="103"/>
        <v>∞</v>
      </c>
      <c r="BA387" s="70"/>
      <c r="BB387" s="70"/>
      <c r="BC387" s="71"/>
      <c r="BD387" s="72">
        <f t="shared" si="104"/>
        <v>0</v>
      </c>
      <c r="BE387" s="73"/>
      <c r="BF387" s="74"/>
      <c r="BG387" s="81"/>
      <c r="BH387" s="82"/>
      <c r="BI387" s="83"/>
      <c r="BJ387" s="122"/>
      <c r="BK387" s="123"/>
      <c r="BL387" s="124"/>
    </row>
    <row r="388" spans="2:64" ht="18.75" customHeight="1">
      <c r="B388" s="91">
        <v>301</v>
      </c>
      <c r="C388" s="92"/>
      <c r="D388" s="93"/>
      <c r="E388" s="130">
        <v>195223979166.666</v>
      </c>
      <c r="F388" s="76"/>
      <c r="G388" s="76"/>
      <c r="H388" s="77"/>
      <c r="I388" s="131">
        <v>1425</v>
      </c>
      <c r="J388" s="132"/>
      <c r="K388" s="133"/>
      <c r="L388" s="91">
        <v>1</v>
      </c>
      <c r="M388" s="92"/>
      <c r="N388" s="93"/>
      <c r="O388" s="84">
        <v>1</v>
      </c>
      <c r="P388" s="85"/>
      <c r="Q388" s="85"/>
      <c r="R388" s="86"/>
      <c r="S388" s="72">
        <v>2519.13</v>
      </c>
      <c r="T388" s="73"/>
      <c r="U388" s="73"/>
      <c r="V388" s="74"/>
      <c r="W388" s="87">
        <f>ABS(S388/E388*10^6*I388)</f>
        <v>18.387906369510894</v>
      </c>
      <c r="X388" s="70"/>
      <c r="Y388" s="70"/>
      <c r="Z388" s="71"/>
      <c r="AA388" s="91">
        <v>50</v>
      </c>
      <c r="AB388" s="93"/>
      <c r="AC388" s="91">
        <v>14</v>
      </c>
      <c r="AD388" s="93"/>
      <c r="AE388" s="72">
        <v>1</v>
      </c>
      <c r="AF388" s="73"/>
      <c r="AG388" s="74"/>
      <c r="AH388" s="72">
        <f t="shared" si="102"/>
        <v>1.3</v>
      </c>
      <c r="AI388" s="73"/>
      <c r="AJ388" s="74"/>
      <c r="AK388" s="75">
        <f>IF(AA388&lt;25,1,IF(AC388&lt;=12,1,(25/AA388)^(1/4)))</f>
        <v>0.8408964152537145</v>
      </c>
      <c r="AL388" s="76"/>
      <c r="AM388" s="77"/>
      <c r="AN388" s="88">
        <f>Z376*AH388*AK388</f>
        <v>87.45322718638631</v>
      </c>
      <c r="AO388" s="89"/>
      <c r="AP388" s="89"/>
      <c r="AQ388" s="90"/>
      <c r="AR388" s="88">
        <f>AH377*AH388*AK388</f>
        <v>31.70179485506504</v>
      </c>
      <c r="AS388" s="89"/>
      <c r="AT388" s="89"/>
      <c r="AU388" s="90"/>
      <c r="AV388" s="69">
        <f>AH359</f>
        <v>1095000</v>
      </c>
      <c r="AW388" s="70"/>
      <c r="AX388" s="70"/>
      <c r="AY388" s="71"/>
      <c r="AZ388" s="69" t="str">
        <f t="shared" si="103"/>
        <v>∞</v>
      </c>
      <c r="BA388" s="70"/>
      <c r="BB388" s="70"/>
      <c r="BC388" s="71"/>
      <c r="BD388" s="72">
        <f t="shared" si="104"/>
        <v>0</v>
      </c>
      <c r="BE388" s="73"/>
      <c r="BF388" s="74"/>
      <c r="BG388" s="75">
        <f>SUM(BD388:BD391)</f>
        <v>0</v>
      </c>
      <c r="BH388" s="76"/>
      <c r="BI388" s="77"/>
      <c r="BJ388" s="114" t="str">
        <f>IF(BG388&lt;=1,"O.K","N.G")</f>
        <v>O.K</v>
      </c>
      <c r="BK388" s="117"/>
      <c r="BL388" s="118"/>
    </row>
    <row r="389" spans="2:64" ht="18.75" customHeight="1">
      <c r="B389" s="94"/>
      <c r="C389" s="95"/>
      <c r="D389" s="96"/>
      <c r="E389" s="78"/>
      <c r="F389" s="79"/>
      <c r="G389" s="79"/>
      <c r="H389" s="80"/>
      <c r="I389" s="134"/>
      <c r="J389" s="135"/>
      <c r="K389" s="136"/>
      <c r="L389" s="97"/>
      <c r="M389" s="98"/>
      <c r="N389" s="99"/>
      <c r="O389" s="84">
        <v>2</v>
      </c>
      <c r="P389" s="85"/>
      <c r="Q389" s="85"/>
      <c r="R389" s="86"/>
      <c r="S389" s="72">
        <v>86.87</v>
      </c>
      <c r="T389" s="73"/>
      <c r="U389" s="73"/>
      <c r="V389" s="74"/>
      <c r="W389" s="87">
        <f>ABS(S389/E388*10^6*I388)</f>
        <v>0.6340909069081039</v>
      </c>
      <c r="X389" s="70"/>
      <c r="Y389" s="70"/>
      <c r="Z389" s="71"/>
      <c r="AA389" s="94"/>
      <c r="AB389" s="96"/>
      <c r="AC389" s="94"/>
      <c r="AD389" s="96"/>
      <c r="AE389" s="72">
        <v>1</v>
      </c>
      <c r="AF389" s="73"/>
      <c r="AG389" s="74"/>
      <c r="AH389" s="72">
        <f t="shared" si="102"/>
        <v>1.3</v>
      </c>
      <c r="AI389" s="73"/>
      <c r="AJ389" s="74"/>
      <c r="AK389" s="78"/>
      <c r="AL389" s="79"/>
      <c r="AM389" s="80"/>
      <c r="AN389" s="88">
        <f>Z376*AH389*AK388</f>
        <v>87.45322718638631</v>
      </c>
      <c r="AO389" s="89"/>
      <c r="AP389" s="89"/>
      <c r="AQ389" s="90"/>
      <c r="AR389" s="88">
        <f>AH377*AH389*AK388</f>
        <v>31.70179485506504</v>
      </c>
      <c r="AS389" s="89"/>
      <c r="AT389" s="89"/>
      <c r="AU389" s="90"/>
      <c r="AV389" s="69">
        <f>AH359</f>
        <v>1095000</v>
      </c>
      <c r="AW389" s="70"/>
      <c r="AX389" s="70"/>
      <c r="AY389" s="71"/>
      <c r="AZ389" s="69" t="str">
        <f t="shared" si="103"/>
        <v>∞</v>
      </c>
      <c r="BA389" s="70"/>
      <c r="BB389" s="70"/>
      <c r="BC389" s="71"/>
      <c r="BD389" s="72">
        <f t="shared" si="104"/>
        <v>0</v>
      </c>
      <c r="BE389" s="73"/>
      <c r="BF389" s="74"/>
      <c r="BG389" s="78"/>
      <c r="BH389" s="79"/>
      <c r="BI389" s="80"/>
      <c r="BJ389" s="137"/>
      <c r="BK389" s="138"/>
      <c r="BL389" s="139"/>
    </row>
    <row r="390" spans="2:64" ht="18.75" customHeight="1">
      <c r="B390" s="94"/>
      <c r="C390" s="95"/>
      <c r="D390" s="96"/>
      <c r="E390" s="78"/>
      <c r="F390" s="79"/>
      <c r="G390" s="79"/>
      <c r="H390" s="80"/>
      <c r="I390" s="134"/>
      <c r="J390" s="135"/>
      <c r="K390" s="136"/>
      <c r="L390" s="91">
        <v>2</v>
      </c>
      <c r="M390" s="92"/>
      <c r="N390" s="93"/>
      <c r="O390" s="84">
        <v>1</v>
      </c>
      <c r="P390" s="85"/>
      <c r="Q390" s="85"/>
      <c r="R390" s="86"/>
      <c r="S390" s="72">
        <v>815.93</v>
      </c>
      <c r="T390" s="73"/>
      <c r="U390" s="73"/>
      <c r="V390" s="74"/>
      <c r="W390" s="87">
        <f>ABS(S390/E388*10^6*I388)</f>
        <v>5.955724573195914</v>
      </c>
      <c r="X390" s="70"/>
      <c r="Y390" s="70"/>
      <c r="Z390" s="71"/>
      <c r="AA390" s="94"/>
      <c r="AB390" s="96"/>
      <c r="AC390" s="94"/>
      <c r="AD390" s="96"/>
      <c r="AE390" s="72">
        <v>1</v>
      </c>
      <c r="AF390" s="73"/>
      <c r="AG390" s="74"/>
      <c r="AH390" s="72">
        <f t="shared" si="102"/>
        <v>1.3</v>
      </c>
      <c r="AI390" s="73"/>
      <c r="AJ390" s="74"/>
      <c r="AK390" s="78"/>
      <c r="AL390" s="79"/>
      <c r="AM390" s="80"/>
      <c r="AN390" s="88">
        <f>Z376*AH390*AK388</f>
        <v>87.45322718638631</v>
      </c>
      <c r="AO390" s="89"/>
      <c r="AP390" s="89"/>
      <c r="AQ390" s="90"/>
      <c r="AR390" s="88">
        <f>AH377*AH390*AK388</f>
        <v>31.70179485506504</v>
      </c>
      <c r="AS390" s="89"/>
      <c r="AT390" s="89"/>
      <c r="AU390" s="90"/>
      <c r="AV390" s="69">
        <f>AH359</f>
        <v>1095000</v>
      </c>
      <c r="AW390" s="70"/>
      <c r="AX390" s="70"/>
      <c r="AY390" s="71"/>
      <c r="AZ390" s="69" t="str">
        <f t="shared" si="103"/>
        <v>∞</v>
      </c>
      <c r="BA390" s="70"/>
      <c r="BB390" s="70"/>
      <c r="BC390" s="71"/>
      <c r="BD390" s="72">
        <f t="shared" si="104"/>
        <v>0</v>
      </c>
      <c r="BE390" s="73"/>
      <c r="BF390" s="74"/>
      <c r="BG390" s="78"/>
      <c r="BH390" s="79"/>
      <c r="BI390" s="80"/>
      <c r="BJ390" s="137"/>
      <c r="BK390" s="138"/>
      <c r="BL390" s="139"/>
    </row>
    <row r="391" spans="2:64" ht="18.75" customHeight="1">
      <c r="B391" s="97"/>
      <c r="C391" s="98"/>
      <c r="D391" s="99"/>
      <c r="E391" s="81"/>
      <c r="F391" s="82"/>
      <c r="G391" s="82"/>
      <c r="H391" s="83"/>
      <c r="I391" s="140"/>
      <c r="J391" s="141"/>
      <c r="K391" s="142"/>
      <c r="L391" s="97"/>
      <c r="M391" s="98"/>
      <c r="N391" s="99"/>
      <c r="O391" s="84">
        <v>2</v>
      </c>
      <c r="P391" s="85"/>
      <c r="Q391" s="85"/>
      <c r="R391" s="86"/>
      <c r="S391" s="72">
        <v>644.32</v>
      </c>
      <c r="T391" s="73"/>
      <c r="U391" s="73"/>
      <c r="V391" s="74"/>
      <c r="W391" s="87">
        <f>ABS(S391/E388*10^6*I388)</f>
        <v>4.703090285933343</v>
      </c>
      <c r="X391" s="70"/>
      <c r="Y391" s="70"/>
      <c r="Z391" s="71"/>
      <c r="AA391" s="97"/>
      <c r="AB391" s="99"/>
      <c r="AC391" s="97"/>
      <c r="AD391" s="99"/>
      <c r="AE391" s="72">
        <v>1</v>
      </c>
      <c r="AF391" s="73"/>
      <c r="AG391" s="74"/>
      <c r="AH391" s="72">
        <f t="shared" si="102"/>
        <v>1.3</v>
      </c>
      <c r="AI391" s="73"/>
      <c r="AJ391" s="74"/>
      <c r="AK391" s="81"/>
      <c r="AL391" s="82"/>
      <c r="AM391" s="83"/>
      <c r="AN391" s="88">
        <f>Z376*AH391*AK388</f>
        <v>87.45322718638631</v>
      </c>
      <c r="AO391" s="89"/>
      <c r="AP391" s="89"/>
      <c r="AQ391" s="90"/>
      <c r="AR391" s="88">
        <f>AH377*AH391*AK388</f>
        <v>31.70179485506504</v>
      </c>
      <c r="AS391" s="89"/>
      <c r="AT391" s="89"/>
      <c r="AU391" s="90"/>
      <c r="AV391" s="69">
        <f>AH359</f>
        <v>1095000</v>
      </c>
      <c r="AW391" s="70"/>
      <c r="AX391" s="70"/>
      <c r="AY391" s="71"/>
      <c r="AZ391" s="69" t="str">
        <f t="shared" si="103"/>
        <v>∞</v>
      </c>
      <c r="BA391" s="70"/>
      <c r="BB391" s="70"/>
      <c r="BC391" s="71"/>
      <c r="BD391" s="72">
        <f t="shared" si="104"/>
        <v>0</v>
      </c>
      <c r="BE391" s="73"/>
      <c r="BF391" s="74"/>
      <c r="BG391" s="81"/>
      <c r="BH391" s="82"/>
      <c r="BI391" s="83"/>
      <c r="BJ391" s="122"/>
      <c r="BK391" s="123"/>
      <c r="BL391" s="124"/>
    </row>
    <row r="392" spans="2:64" ht="18.75" customHeight="1">
      <c r="B392" s="91">
        <v>401</v>
      </c>
      <c r="C392" s="92"/>
      <c r="D392" s="93"/>
      <c r="E392" s="130">
        <v>228592821333.333</v>
      </c>
      <c r="F392" s="76"/>
      <c r="G392" s="76"/>
      <c r="H392" s="77"/>
      <c r="I392" s="131">
        <v>1420</v>
      </c>
      <c r="J392" s="132"/>
      <c r="K392" s="133"/>
      <c r="L392" s="91">
        <v>1</v>
      </c>
      <c r="M392" s="92"/>
      <c r="N392" s="93"/>
      <c r="O392" s="84">
        <v>1</v>
      </c>
      <c r="P392" s="85"/>
      <c r="Q392" s="85"/>
      <c r="R392" s="86"/>
      <c r="S392" s="72">
        <v>4199.53</v>
      </c>
      <c r="T392" s="73"/>
      <c r="U392" s="73"/>
      <c r="V392" s="74"/>
      <c r="W392" s="87">
        <f>ABS(S392/E392*10^6*I392)</f>
        <v>26.08713854274669</v>
      </c>
      <c r="X392" s="70"/>
      <c r="Y392" s="70"/>
      <c r="Z392" s="71"/>
      <c r="AA392" s="91">
        <v>60</v>
      </c>
      <c r="AB392" s="93"/>
      <c r="AC392" s="91">
        <v>14</v>
      </c>
      <c r="AD392" s="93"/>
      <c r="AE392" s="72">
        <v>1</v>
      </c>
      <c r="AF392" s="73"/>
      <c r="AG392" s="74"/>
      <c r="AH392" s="72">
        <f t="shared" si="102"/>
        <v>1.3</v>
      </c>
      <c r="AI392" s="73"/>
      <c r="AJ392" s="74"/>
      <c r="AK392" s="75">
        <f>IF(AA392&lt;25,1,IF(AC392&lt;=12,1,(25/AA392)^(1/4)))</f>
        <v>0.8034284189446518</v>
      </c>
      <c r="AL392" s="76"/>
      <c r="AM392" s="77"/>
      <c r="AN392" s="88">
        <f>Z376*AH392*AK392</f>
        <v>83.55655557024379</v>
      </c>
      <c r="AO392" s="89"/>
      <c r="AP392" s="89"/>
      <c r="AQ392" s="90"/>
      <c r="AR392" s="88">
        <f>AH377*AH392*AK392</f>
        <v>30.289251394213373</v>
      </c>
      <c r="AS392" s="89"/>
      <c r="AT392" s="89"/>
      <c r="AU392" s="90"/>
      <c r="AV392" s="69">
        <f>AH359</f>
        <v>1095000</v>
      </c>
      <c r="AW392" s="70"/>
      <c r="AX392" s="70"/>
      <c r="AY392" s="71"/>
      <c r="AZ392" s="69" t="str">
        <f t="shared" si="103"/>
        <v>∞</v>
      </c>
      <c r="BA392" s="70"/>
      <c r="BB392" s="70"/>
      <c r="BC392" s="71"/>
      <c r="BD392" s="72">
        <f t="shared" si="104"/>
        <v>0</v>
      </c>
      <c r="BE392" s="73"/>
      <c r="BF392" s="74"/>
      <c r="BG392" s="75">
        <f>SUM(BD392:BD395)</f>
        <v>0</v>
      </c>
      <c r="BH392" s="76"/>
      <c r="BI392" s="77"/>
      <c r="BJ392" s="114" t="str">
        <f>IF(BG392&lt;=1,"O.K","N.G")</f>
        <v>O.K</v>
      </c>
      <c r="BK392" s="117"/>
      <c r="BL392" s="118"/>
    </row>
    <row r="393" spans="2:64" ht="18.75" customHeight="1">
      <c r="B393" s="94"/>
      <c r="C393" s="95"/>
      <c r="D393" s="96"/>
      <c r="E393" s="78"/>
      <c r="F393" s="79"/>
      <c r="G393" s="79"/>
      <c r="H393" s="80"/>
      <c r="I393" s="134"/>
      <c r="J393" s="135"/>
      <c r="K393" s="136"/>
      <c r="L393" s="97"/>
      <c r="M393" s="98"/>
      <c r="N393" s="99"/>
      <c r="O393" s="84">
        <v>2</v>
      </c>
      <c r="P393" s="85"/>
      <c r="Q393" s="85"/>
      <c r="R393" s="86"/>
      <c r="S393" s="72">
        <v>168.83</v>
      </c>
      <c r="T393" s="73"/>
      <c r="U393" s="73"/>
      <c r="V393" s="74"/>
      <c r="W393" s="87">
        <f>ABS(S393/E392*10^6*I392)</f>
        <v>1.0487582182224973</v>
      </c>
      <c r="X393" s="70"/>
      <c r="Y393" s="70"/>
      <c r="Z393" s="71"/>
      <c r="AA393" s="94"/>
      <c r="AB393" s="96"/>
      <c r="AC393" s="94"/>
      <c r="AD393" s="96"/>
      <c r="AE393" s="72">
        <v>1</v>
      </c>
      <c r="AF393" s="73"/>
      <c r="AG393" s="74"/>
      <c r="AH393" s="72">
        <f t="shared" si="102"/>
        <v>1.3</v>
      </c>
      <c r="AI393" s="73"/>
      <c r="AJ393" s="74"/>
      <c r="AK393" s="78"/>
      <c r="AL393" s="79"/>
      <c r="AM393" s="80"/>
      <c r="AN393" s="88">
        <f>Z376*AH393*AK392</f>
        <v>83.55655557024379</v>
      </c>
      <c r="AO393" s="89"/>
      <c r="AP393" s="89"/>
      <c r="AQ393" s="90"/>
      <c r="AR393" s="88">
        <f>AH377*AH393*AK392</f>
        <v>30.289251394213373</v>
      </c>
      <c r="AS393" s="89"/>
      <c r="AT393" s="89"/>
      <c r="AU393" s="90"/>
      <c r="AV393" s="69">
        <f>AH359</f>
        <v>1095000</v>
      </c>
      <c r="AW393" s="70"/>
      <c r="AX393" s="70"/>
      <c r="AY393" s="71"/>
      <c r="AZ393" s="69" t="str">
        <f t="shared" si="103"/>
        <v>∞</v>
      </c>
      <c r="BA393" s="70"/>
      <c r="BB393" s="70"/>
      <c r="BC393" s="71"/>
      <c r="BD393" s="72">
        <f t="shared" si="104"/>
        <v>0</v>
      </c>
      <c r="BE393" s="73"/>
      <c r="BF393" s="74"/>
      <c r="BG393" s="78"/>
      <c r="BH393" s="79"/>
      <c r="BI393" s="80"/>
      <c r="BJ393" s="137"/>
      <c r="BK393" s="138"/>
      <c r="BL393" s="139"/>
    </row>
    <row r="394" spans="2:64" ht="18.75" customHeight="1">
      <c r="B394" s="94"/>
      <c r="C394" s="95"/>
      <c r="D394" s="96"/>
      <c r="E394" s="78"/>
      <c r="F394" s="79"/>
      <c r="G394" s="79"/>
      <c r="H394" s="80"/>
      <c r="I394" s="134"/>
      <c r="J394" s="135"/>
      <c r="K394" s="136"/>
      <c r="L394" s="91">
        <v>2</v>
      </c>
      <c r="M394" s="92"/>
      <c r="N394" s="93"/>
      <c r="O394" s="84">
        <v>1</v>
      </c>
      <c r="P394" s="85"/>
      <c r="Q394" s="85"/>
      <c r="R394" s="86"/>
      <c r="S394" s="72">
        <v>1514.45</v>
      </c>
      <c r="T394" s="73"/>
      <c r="U394" s="73"/>
      <c r="V394" s="74"/>
      <c r="W394" s="87">
        <f>ABS(S394/E392*10^6*I392)</f>
        <v>9.407640132601204</v>
      </c>
      <c r="X394" s="70"/>
      <c r="Y394" s="70"/>
      <c r="Z394" s="71"/>
      <c r="AA394" s="94"/>
      <c r="AB394" s="96"/>
      <c r="AC394" s="94"/>
      <c r="AD394" s="96"/>
      <c r="AE394" s="72">
        <v>1</v>
      </c>
      <c r="AF394" s="73"/>
      <c r="AG394" s="74"/>
      <c r="AH394" s="72">
        <f t="shared" si="102"/>
        <v>1.3</v>
      </c>
      <c r="AI394" s="73"/>
      <c r="AJ394" s="74"/>
      <c r="AK394" s="78"/>
      <c r="AL394" s="79"/>
      <c r="AM394" s="80"/>
      <c r="AN394" s="88">
        <f>Z376*AH394*AK392</f>
        <v>83.55655557024379</v>
      </c>
      <c r="AO394" s="89"/>
      <c r="AP394" s="89"/>
      <c r="AQ394" s="90"/>
      <c r="AR394" s="88">
        <f>AH377*AH394*AK392</f>
        <v>30.289251394213373</v>
      </c>
      <c r="AS394" s="89"/>
      <c r="AT394" s="89"/>
      <c r="AU394" s="90"/>
      <c r="AV394" s="69">
        <f>AH359</f>
        <v>1095000</v>
      </c>
      <c r="AW394" s="70"/>
      <c r="AX394" s="70"/>
      <c r="AY394" s="71"/>
      <c r="AZ394" s="69" t="str">
        <f t="shared" si="103"/>
        <v>∞</v>
      </c>
      <c r="BA394" s="70"/>
      <c r="BB394" s="70"/>
      <c r="BC394" s="71"/>
      <c r="BD394" s="72">
        <f t="shared" si="104"/>
        <v>0</v>
      </c>
      <c r="BE394" s="73"/>
      <c r="BF394" s="74"/>
      <c r="BG394" s="78"/>
      <c r="BH394" s="79"/>
      <c r="BI394" s="80"/>
      <c r="BJ394" s="137"/>
      <c r="BK394" s="138"/>
      <c r="BL394" s="139"/>
    </row>
    <row r="395" spans="2:64" ht="18.75" customHeight="1">
      <c r="B395" s="97"/>
      <c r="C395" s="98"/>
      <c r="D395" s="99"/>
      <c r="E395" s="81"/>
      <c r="F395" s="82"/>
      <c r="G395" s="82"/>
      <c r="H395" s="83"/>
      <c r="I395" s="140"/>
      <c r="J395" s="141"/>
      <c r="K395" s="142"/>
      <c r="L395" s="97"/>
      <c r="M395" s="98"/>
      <c r="N395" s="99"/>
      <c r="O395" s="84">
        <v>2</v>
      </c>
      <c r="P395" s="85"/>
      <c r="Q395" s="85"/>
      <c r="R395" s="86"/>
      <c r="S395" s="72">
        <v>87.89</v>
      </c>
      <c r="T395" s="73"/>
      <c r="U395" s="73"/>
      <c r="V395" s="74"/>
      <c r="W395" s="87">
        <f>ABS(S395/E392*10^6*I392)</f>
        <v>0.5459655262665124</v>
      </c>
      <c r="X395" s="70"/>
      <c r="Y395" s="70"/>
      <c r="Z395" s="71"/>
      <c r="AA395" s="97"/>
      <c r="AB395" s="99"/>
      <c r="AC395" s="97"/>
      <c r="AD395" s="99"/>
      <c r="AE395" s="72">
        <v>1</v>
      </c>
      <c r="AF395" s="73"/>
      <c r="AG395" s="74"/>
      <c r="AH395" s="72">
        <f t="shared" si="102"/>
        <v>1.3</v>
      </c>
      <c r="AI395" s="73"/>
      <c r="AJ395" s="74"/>
      <c r="AK395" s="81"/>
      <c r="AL395" s="82"/>
      <c r="AM395" s="83"/>
      <c r="AN395" s="88">
        <f>Z376*AH395*AK392</f>
        <v>83.55655557024379</v>
      </c>
      <c r="AO395" s="89"/>
      <c r="AP395" s="89"/>
      <c r="AQ395" s="90"/>
      <c r="AR395" s="88">
        <f>AH377*AH395*AK392</f>
        <v>30.289251394213373</v>
      </c>
      <c r="AS395" s="89"/>
      <c r="AT395" s="89"/>
      <c r="AU395" s="90"/>
      <c r="AV395" s="69">
        <f>AH359</f>
        <v>1095000</v>
      </c>
      <c r="AW395" s="70"/>
      <c r="AX395" s="70"/>
      <c r="AY395" s="71"/>
      <c r="AZ395" s="69" t="str">
        <f t="shared" si="103"/>
        <v>∞</v>
      </c>
      <c r="BA395" s="70"/>
      <c r="BB395" s="70"/>
      <c r="BC395" s="71"/>
      <c r="BD395" s="72">
        <f t="shared" si="104"/>
        <v>0</v>
      </c>
      <c r="BE395" s="73"/>
      <c r="BF395" s="74"/>
      <c r="BG395" s="81"/>
      <c r="BH395" s="82"/>
      <c r="BI395" s="83"/>
      <c r="BJ395" s="122"/>
      <c r="BK395" s="123"/>
      <c r="BL395" s="124"/>
    </row>
    <row r="396" spans="2:64" ht="18.75" customHeight="1">
      <c r="B396" s="91">
        <v>501</v>
      </c>
      <c r="C396" s="92"/>
      <c r="D396" s="93"/>
      <c r="E396" s="130">
        <v>228592821333.333</v>
      </c>
      <c r="F396" s="76"/>
      <c r="G396" s="76"/>
      <c r="H396" s="77"/>
      <c r="I396" s="131">
        <v>1420</v>
      </c>
      <c r="J396" s="132"/>
      <c r="K396" s="133"/>
      <c r="L396" s="91">
        <v>1</v>
      </c>
      <c r="M396" s="92"/>
      <c r="N396" s="93"/>
      <c r="O396" s="84">
        <v>1</v>
      </c>
      <c r="P396" s="85"/>
      <c r="Q396" s="85"/>
      <c r="R396" s="86"/>
      <c r="S396" s="72">
        <v>5102.12</v>
      </c>
      <c r="T396" s="73"/>
      <c r="U396" s="73"/>
      <c r="V396" s="74"/>
      <c r="W396" s="87">
        <f>ABS(S396/E396*10^6*I396)</f>
        <v>31.693954157183963</v>
      </c>
      <c r="X396" s="70"/>
      <c r="Y396" s="70"/>
      <c r="Z396" s="71"/>
      <c r="AA396" s="91">
        <v>60</v>
      </c>
      <c r="AB396" s="93"/>
      <c r="AC396" s="91">
        <v>14</v>
      </c>
      <c r="AD396" s="93"/>
      <c r="AE396" s="72">
        <v>1</v>
      </c>
      <c r="AF396" s="73"/>
      <c r="AG396" s="74"/>
      <c r="AH396" s="72">
        <f t="shared" si="102"/>
        <v>1.3</v>
      </c>
      <c r="AI396" s="73"/>
      <c r="AJ396" s="74"/>
      <c r="AK396" s="75">
        <f>IF(AA396&lt;25,1,IF(AC396&lt;=12,1,(25/AA396)^(1/4)))</f>
        <v>0.8034284189446518</v>
      </c>
      <c r="AL396" s="76"/>
      <c r="AM396" s="77"/>
      <c r="AN396" s="88">
        <f>Z376*AH396*AK396</f>
        <v>83.55655557024379</v>
      </c>
      <c r="AO396" s="89"/>
      <c r="AP396" s="89"/>
      <c r="AQ396" s="90"/>
      <c r="AR396" s="88">
        <f>AH377*AH396*AK396</f>
        <v>30.289251394213373</v>
      </c>
      <c r="AS396" s="89"/>
      <c r="AT396" s="89"/>
      <c r="AU396" s="90"/>
      <c r="AV396" s="69">
        <f>AH359</f>
        <v>1095000</v>
      </c>
      <c r="AW396" s="70"/>
      <c r="AX396" s="70"/>
      <c r="AY396" s="71"/>
      <c r="AZ396" s="69">
        <f t="shared" si="103"/>
        <v>36647327.22525684</v>
      </c>
      <c r="BA396" s="70"/>
      <c r="BB396" s="70"/>
      <c r="BC396" s="71"/>
      <c r="BD396" s="72">
        <f t="shared" si="104"/>
        <v>0.02987939593164494</v>
      </c>
      <c r="BE396" s="73"/>
      <c r="BF396" s="74"/>
      <c r="BG396" s="75">
        <f>SUM(BD396:BD399)</f>
        <v>0.02987939593164494</v>
      </c>
      <c r="BH396" s="76"/>
      <c r="BI396" s="77"/>
      <c r="BJ396" s="114" t="str">
        <f>IF(BG396&lt;=1,"O.K","N.G")</f>
        <v>O.K</v>
      </c>
      <c r="BK396" s="117"/>
      <c r="BL396" s="118"/>
    </row>
    <row r="397" spans="2:64" ht="18.75" customHeight="1">
      <c r="B397" s="94"/>
      <c r="C397" s="95"/>
      <c r="D397" s="96"/>
      <c r="E397" s="78"/>
      <c r="F397" s="79"/>
      <c r="G397" s="79"/>
      <c r="H397" s="80"/>
      <c r="I397" s="134"/>
      <c r="J397" s="135"/>
      <c r="K397" s="136"/>
      <c r="L397" s="97"/>
      <c r="M397" s="98"/>
      <c r="N397" s="99"/>
      <c r="O397" s="84">
        <v>2</v>
      </c>
      <c r="P397" s="85"/>
      <c r="Q397" s="85"/>
      <c r="R397" s="86"/>
      <c r="S397" s="72">
        <v>250.19</v>
      </c>
      <c r="T397" s="73"/>
      <c r="U397" s="73"/>
      <c r="V397" s="74"/>
      <c r="W397" s="87">
        <f>ABS(S397/E396*10^6*I396)</f>
        <v>1.5541599159929314</v>
      </c>
      <c r="X397" s="70"/>
      <c r="Y397" s="70"/>
      <c r="Z397" s="71"/>
      <c r="AA397" s="94"/>
      <c r="AB397" s="96"/>
      <c r="AC397" s="94"/>
      <c r="AD397" s="96"/>
      <c r="AE397" s="72">
        <v>1</v>
      </c>
      <c r="AF397" s="73"/>
      <c r="AG397" s="74"/>
      <c r="AH397" s="72">
        <f t="shared" si="102"/>
        <v>1.3</v>
      </c>
      <c r="AI397" s="73"/>
      <c r="AJ397" s="74"/>
      <c r="AK397" s="78"/>
      <c r="AL397" s="79"/>
      <c r="AM397" s="80"/>
      <c r="AN397" s="88">
        <f>Z376*AH397*AK396</f>
        <v>83.55655557024379</v>
      </c>
      <c r="AO397" s="89"/>
      <c r="AP397" s="89"/>
      <c r="AQ397" s="90"/>
      <c r="AR397" s="88">
        <f>AH377*AH397*AK396</f>
        <v>30.289251394213373</v>
      </c>
      <c r="AS397" s="89"/>
      <c r="AT397" s="89"/>
      <c r="AU397" s="90"/>
      <c r="AV397" s="69">
        <f>AH359</f>
        <v>1095000</v>
      </c>
      <c r="AW397" s="70"/>
      <c r="AX397" s="70"/>
      <c r="AY397" s="71"/>
      <c r="AZ397" s="69" t="str">
        <f t="shared" si="103"/>
        <v>∞</v>
      </c>
      <c r="BA397" s="70"/>
      <c r="BB397" s="70"/>
      <c r="BC397" s="71"/>
      <c r="BD397" s="72">
        <f t="shared" si="104"/>
        <v>0</v>
      </c>
      <c r="BE397" s="73"/>
      <c r="BF397" s="74"/>
      <c r="BG397" s="78"/>
      <c r="BH397" s="79"/>
      <c r="BI397" s="80"/>
      <c r="BJ397" s="137"/>
      <c r="BK397" s="138"/>
      <c r="BL397" s="139"/>
    </row>
    <row r="398" spans="2:64" ht="18.75" customHeight="1">
      <c r="B398" s="94"/>
      <c r="C398" s="95"/>
      <c r="D398" s="96"/>
      <c r="E398" s="78"/>
      <c r="F398" s="79"/>
      <c r="G398" s="79"/>
      <c r="H398" s="80"/>
      <c r="I398" s="134"/>
      <c r="J398" s="135"/>
      <c r="K398" s="136"/>
      <c r="L398" s="91">
        <v>2</v>
      </c>
      <c r="M398" s="92"/>
      <c r="N398" s="93"/>
      <c r="O398" s="84">
        <v>1</v>
      </c>
      <c r="P398" s="85"/>
      <c r="Q398" s="85"/>
      <c r="R398" s="86"/>
      <c r="S398" s="72">
        <v>1945.68</v>
      </c>
      <c r="T398" s="73"/>
      <c r="U398" s="73"/>
      <c r="V398" s="74"/>
      <c r="W398" s="87">
        <f>ABS(S398/E396*10^6*I396)</f>
        <v>12.086405792993833</v>
      </c>
      <c r="X398" s="70"/>
      <c r="Y398" s="70"/>
      <c r="Z398" s="71"/>
      <c r="AA398" s="94"/>
      <c r="AB398" s="96"/>
      <c r="AC398" s="94"/>
      <c r="AD398" s="96"/>
      <c r="AE398" s="72">
        <v>1</v>
      </c>
      <c r="AF398" s="73"/>
      <c r="AG398" s="74"/>
      <c r="AH398" s="72">
        <f t="shared" si="102"/>
        <v>1.3</v>
      </c>
      <c r="AI398" s="73"/>
      <c r="AJ398" s="74"/>
      <c r="AK398" s="78"/>
      <c r="AL398" s="79"/>
      <c r="AM398" s="80"/>
      <c r="AN398" s="88">
        <f>Z376*AH398*AK396</f>
        <v>83.55655557024379</v>
      </c>
      <c r="AO398" s="89"/>
      <c r="AP398" s="89"/>
      <c r="AQ398" s="90"/>
      <c r="AR398" s="88">
        <f>AH377*AH398*AK396</f>
        <v>30.289251394213373</v>
      </c>
      <c r="AS398" s="89"/>
      <c r="AT398" s="89"/>
      <c r="AU398" s="90"/>
      <c r="AV398" s="69">
        <f>AH359</f>
        <v>1095000</v>
      </c>
      <c r="AW398" s="70"/>
      <c r="AX398" s="70"/>
      <c r="AY398" s="71"/>
      <c r="AZ398" s="69" t="str">
        <f t="shared" si="103"/>
        <v>∞</v>
      </c>
      <c r="BA398" s="70"/>
      <c r="BB398" s="70"/>
      <c r="BC398" s="71"/>
      <c r="BD398" s="72">
        <f t="shared" si="104"/>
        <v>0</v>
      </c>
      <c r="BE398" s="73"/>
      <c r="BF398" s="74"/>
      <c r="BG398" s="78"/>
      <c r="BH398" s="79"/>
      <c r="BI398" s="80"/>
      <c r="BJ398" s="137"/>
      <c r="BK398" s="138"/>
      <c r="BL398" s="139"/>
    </row>
    <row r="399" spans="2:64" ht="18.75" customHeight="1">
      <c r="B399" s="97"/>
      <c r="C399" s="98"/>
      <c r="D399" s="99"/>
      <c r="E399" s="81"/>
      <c r="F399" s="82"/>
      <c r="G399" s="82"/>
      <c r="H399" s="83"/>
      <c r="I399" s="140"/>
      <c r="J399" s="141"/>
      <c r="K399" s="142"/>
      <c r="L399" s="97"/>
      <c r="M399" s="98"/>
      <c r="N399" s="99"/>
      <c r="O399" s="84">
        <v>2</v>
      </c>
      <c r="P399" s="85"/>
      <c r="Q399" s="85"/>
      <c r="R399" s="86"/>
      <c r="S399" s="72">
        <v>128.87</v>
      </c>
      <c r="T399" s="73"/>
      <c r="U399" s="73"/>
      <c r="V399" s="74"/>
      <c r="W399" s="87">
        <f>ABS(S399/E396*10^6*I396)</f>
        <v>0.8005299507334788</v>
      </c>
      <c r="X399" s="70"/>
      <c r="Y399" s="70"/>
      <c r="Z399" s="71"/>
      <c r="AA399" s="97"/>
      <c r="AB399" s="99"/>
      <c r="AC399" s="97"/>
      <c r="AD399" s="99"/>
      <c r="AE399" s="72">
        <v>1</v>
      </c>
      <c r="AF399" s="73"/>
      <c r="AG399" s="74"/>
      <c r="AH399" s="72">
        <f t="shared" si="102"/>
        <v>1.3</v>
      </c>
      <c r="AI399" s="73"/>
      <c r="AJ399" s="74"/>
      <c r="AK399" s="81"/>
      <c r="AL399" s="82"/>
      <c r="AM399" s="83"/>
      <c r="AN399" s="88">
        <f>Z376*AH399*AK396</f>
        <v>83.55655557024379</v>
      </c>
      <c r="AO399" s="89"/>
      <c r="AP399" s="89"/>
      <c r="AQ399" s="90"/>
      <c r="AR399" s="88">
        <f>AH377*AH399*AK396</f>
        <v>30.289251394213373</v>
      </c>
      <c r="AS399" s="89"/>
      <c r="AT399" s="89"/>
      <c r="AU399" s="90"/>
      <c r="AV399" s="69">
        <f>AH359</f>
        <v>1095000</v>
      </c>
      <c r="AW399" s="70"/>
      <c r="AX399" s="70"/>
      <c r="AY399" s="71"/>
      <c r="AZ399" s="69" t="str">
        <f t="shared" si="103"/>
        <v>∞</v>
      </c>
      <c r="BA399" s="70"/>
      <c r="BB399" s="70"/>
      <c r="BC399" s="71"/>
      <c r="BD399" s="72">
        <f t="shared" si="104"/>
        <v>0</v>
      </c>
      <c r="BE399" s="73"/>
      <c r="BF399" s="74"/>
      <c r="BG399" s="81"/>
      <c r="BH399" s="82"/>
      <c r="BI399" s="83"/>
      <c r="BJ399" s="122"/>
      <c r="BK399" s="123"/>
      <c r="BL399" s="124"/>
    </row>
    <row r="400" spans="2:64" ht="18.75" customHeight="1">
      <c r="B400" s="91">
        <v>601</v>
      </c>
      <c r="C400" s="92"/>
      <c r="D400" s="93"/>
      <c r="E400" s="130">
        <v>195223979166.666</v>
      </c>
      <c r="F400" s="76"/>
      <c r="G400" s="76"/>
      <c r="H400" s="77"/>
      <c r="I400" s="131">
        <v>1425</v>
      </c>
      <c r="J400" s="132"/>
      <c r="K400" s="133"/>
      <c r="L400" s="91">
        <v>1</v>
      </c>
      <c r="M400" s="92"/>
      <c r="N400" s="93"/>
      <c r="O400" s="84">
        <v>1</v>
      </c>
      <c r="P400" s="85"/>
      <c r="Q400" s="85"/>
      <c r="R400" s="86"/>
      <c r="S400" s="72">
        <v>5294.56</v>
      </c>
      <c r="T400" s="73"/>
      <c r="U400" s="73"/>
      <c r="V400" s="74"/>
      <c r="W400" s="87">
        <f>ABS(S400/E400*10^6*I400)</f>
        <v>38.646625441226774</v>
      </c>
      <c r="X400" s="70"/>
      <c r="Y400" s="70"/>
      <c r="Z400" s="71"/>
      <c r="AA400" s="91">
        <v>50</v>
      </c>
      <c r="AB400" s="93"/>
      <c r="AC400" s="91">
        <v>14</v>
      </c>
      <c r="AD400" s="93"/>
      <c r="AE400" s="72">
        <v>1</v>
      </c>
      <c r="AF400" s="73"/>
      <c r="AG400" s="74"/>
      <c r="AH400" s="72">
        <f t="shared" si="102"/>
        <v>1.3</v>
      </c>
      <c r="AI400" s="73"/>
      <c r="AJ400" s="74"/>
      <c r="AK400" s="75">
        <f>IF(AA400&lt;25,1,IF(AC400&lt;=12,1,(25/AA400)^(1/4)))</f>
        <v>0.8408964152537145</v>
      </c>
      <c r="AL400" s="76"/>
      <c r="AM400" s="77"/>
      <c r="AN400" s="88">
        <f>Z376*AH400*AK400</f>
        <v>87.45322718638631</v>
      </c>
      <c r="AO400" s="89"/>
      <c r="AP400" s="89"/>
      <c r="AQ400" s="90"/>
      <c r="AR400" s="88">
        <f>AH377*AH400*AK400</f>
        <v>31.70179485506504</v>
      </c>
      <c r="AS400" s="89"/>
      <c r="AT400" s="89"/>
      <c r="AU400" s="90"/>
      <c r="AV400" s="69">
        <f>AH359</f>
        <v>1095000</v>
      </c>
      <c r="AW400" s="70"/>
      <c r="AX400" s="70"/>
      <c r="AY400" s="71"/>
      <c r="AZ400" s="69">
        <f t="shared" si="103"/>
        <v>23175162.215468884</v>
      </c>
      <c r="BA400" s="70"/>
      <c r="BB400" s="70"/>
      <c r="BC400" s="71"/>
      <c r="BD400" s="72">
        <f t="shared" si="104"/>
        <v>0.04724886021592172</v>
      </c>
      <c r="BE400" s="73"/>
      <c r="BF400" s="74"/>
      <c r="BG400" s="75">
        <f>SUM(BD400:BD403)</f>
        <v>0.04724886021592172</v>
      </c>
      <c r="BH400" s="76"/>
      <c r="BI400" s="77"/>
      <c r="BJ400" s="114" t="str">
        <f>IF(BG400&lt;=1,"O.K","N.G")</f>
        <v>O.K</v>
      </c>
      <c r="BK400" s="117"/>
      <c r="BL400" s="118"/>
    </row>
    <row r="401" spans="2:64" ht="18.75" customHeight="1">
      <c r="B401" s="94"/>
      <c r="C401" s="95"/>
      <c r="D401" s="96"/>
      <c r="E401" s="78"/>
      <c r="F401" s="79"/>
      <c r="G401" s="79"/>
      <c r="H401" s="80"/>
      <c r="I401" s="134"/>
      <c r="J401" s="135"/>
      <c r="K401" s="136"/>
      <c r="L401" s="97"/>
      <c r="M401" s="98"/>
      <c r="N401" s="99"/>
      <c r="O401" s="84">
        <v>2</v>
      </c>
      <c r="P401" s="85"/>
      <c r="Q401" s="85"/>
      <c r="R401" s="86"/>
      <c r="S401" s="72">
        <v>329.88</v>
      </c>
      <c r="T401" s="73"/>
      <c r="U401" s="73"/>
      <c r="V401" s="74"/>
      <c r="W401" s="87">
        <f>ABS(S401/E400*10^6*I400)</f>
        <v>2.407895802588296</v>
      </c>
      <c r="X401" s="70"/>
      <c r="Y401" s="70"/>
      <c r="Z401" s="71"/>
      <c r="AA401" s="94"/>
      <c r="AB401" s="96"/>
      <c r="AC401" s="94"/>
      <c r="AD401" s="96"/>
      <c r="AE401" s="72">
        <v>1</v>
      </c>
      <c r="AF401" s="73"/>
      <c r="AG401" s="74"/>
      <c r="AH401" s="72">
        <f t="shared" si="102"/>
        <v>1.3</v>
      </c>
      <c r="AI401" s="73"/>
      <c r="AJ401" s="74"/>
      <c r="AK401" s="78"/>
      <c r="AL401" s="79"/>
      <c r="AM401" s="80"/>
      <c r="AN401" s="88">
        <f>Z376*AH401*AK400</f>
        <v>87.45322718638631</v>
      </c>
      <c r="AO401" s="89"/>
      <c r="AP401" s="89"/>
      <c r="AQ401" s="90"/>
      <c r="AR401" s="88">
        <f>AH377*AH401*AK400</f>
        <v>31.70179485506504</v>
      </c>
      <c r="AS401" s="89"/>
      <c r="AT401" s="89"/>
      <c r="AU401" s="90"/>
      <c r="AV401" s="69">
        <f>AH359</f>
        <v>1095000</v>
      </c>
      <c r="AW401" s="70"/>
      <c r="AX401" s="70"/>
      <c r="AY401" s="71"/>
      <c r="AZ401" s="69" t="str">
        <f t="shared" si="103"/>
        <v>∞</v>
      </c>
      <c r="BA401" s="70"/>
      <c r="BB401" s="70"/>
      <c r="BC401" s="71"/>
      <c r="BD401" s="72">
        <f t="shared" si="104"/>
        <v>0</v>
      </c>
      <c r="BE401" s="73"/>
      <c r="BF401" s="74"/>
      <c r="BG401" s="78"/>
      <c r="BH401" s="79"/>
      <c r="BI401" s="80"/>
      <c r="BJ401" s="137"/>
      <c r="BK401" s="138"/>
      <c r="BL401" s="139"/>
    </row>
    <row r="402" spans="2:64" ht="18.75" customHeight="1">
      <c r="B402" s="94"/>
      <c r="C402" s="95"/>
      <c r="D402" s="96"/>
      <c r="E402" s="78"/>
      <c r="F402" s="79"/>
      <c r="G402" s="79"/>
      <c r="H402" s="80"/>
      <c r="I402" s="134"/>
      <c r="J402" s="135"/>
      <c r="K402" s="136"/>
      <c r="L402" s="91">
        <v>2</v>
      </c>
      <c r="M402" s="92"/>
      <c r="N402" s="93"/>
      <c r="O402" s="84">
        <v>1</v>
      </c>
      <c r="P402" s="85"/>
      <c r="Q402" s="85"/>
      <c r="R402" s="86"/>
      <c r="S402" s="72">
        <v>2063.58</v>
      </c>
      <c r="T402" s="73"/>
      <c r="U402" s="73"/>
      <c r="V402" s="74"/>
      <c r="W402" s="87">
        <f>ABS(S402/E400*10^6*I400)</f>
        <v>15.062706500258145</v>
      </c>
      <c r="X402" s="70"/>
      <c r="Y402" s="70"/>
      <c r="Z402" s="71"/>
      <c r="AA402" s="94"/>
      <c r="AB402" s="96"/>
      <c r="AC402" s="94"/>
      <c r="AD402" s="96"/>
      <c r="AE402" s="72">
        <v>1</v>
      </c>
      <c r="AF402" s="73"/>
      <c r="AG402" s="74"/>
      <c r="AH402" s="72">
        <f t="shared" si="102"/>
        <v>1.3</v>
      </c>
      <c r="AI402" s="73"/>
      <c r="AJ402" s="74"/>
      <c r="AK402" s="78"/>
      <c r="AL402" s="79"/>
      <c r="AM402" s="80"/>
      <c r="AN402" s="88">
        <f>Z376*AH402*AK400</f>
        <v>87.45322718638631</v>
      </c>
      <c r="AO402" s="89"/>
      <c r="AP402" s="89"/>
      <c r="AQ402" s="90"/>
      <c r="AR402" s="88">
        <f>AH377*AH402*AK400</f>
        <v>31.70179485506504</v>
      </c>
      <c r="AS402" s="89"/>
      <c r="AT402" s="89"/>
      <c r="AU402" s="90"/>
      <c r="AV402" s="69">
        <f>AH359</f>
        <v>1095000</v>
      </c>
      <c r="AW402" s="70"/>
      <c r="AX402" s="70"/>
      <c r="AY402" s="71"/>
      <c r="AZ402" s="69" t="str">
        <f t="shared" si="103"/>
        <v>∞</v>
      </c>
      <c r="BA402" s="70"/>
      <c r="BB402" s="70"/>
      <c r="BC402" s="71"/>
      <c r="BD402" s="72">
        <f t="shared" si="104"/>
        <v>0</v>
      </c>
      <c r="BE402" s="73"/>
      <c r="BF402" s="74"/>
      <c r="BG402" s="78"/>
      <c r="BH402" s="79"/>
      <c r="BI402" s="80"/>
      <c r="BJ402" s="137"/>
      <c r="BK402" s="138"/>
      <c r="BL402" s="139"/>
    </row>
    <row r="403" spans="2:64" ht="18.75" customHeight="1">
      <c r="B403" s="97"/>
      <c r="C403" s="98"/>
      <c r="D403" s="99"/>
      <c r="E403" s="81"/>
      <c r="F403" s="82"/>
      <c r="G403" s="82"/>
      <c r="H403" s="83"/>
      <c r="I403" s="140"/>
      <c r="J403" s="141"/>
      <c r="K403" s="142"/>
      <c r="L403" s="97"/>
      <c r="M403" s="98"/>
      <c r="N403" s="99"/>
      <c r="O403" s="84">
        <v>2</v>
      </c>
      <c r="P403" s="85"/>
      <c r="Q403" s="85"/>
      <c r="R403" s="86"/>
      <c r="S403" s="72">
        <v>165.92</v>
      </c>
      <c r="T403" s="73"/>
      <c r="U403" s="73"/>
      <c r="V403" s="74"/>
      <c r="W403" s="87">
        <f>ABS(S403/E400*10^6*I400)</f>
        <v>1.2111012233704683</v>
      </c>
      <c r="X403" s="70"/>
      <c r="Y403" s="70"/>
      <c r="Z403" s="71"/>
      <c r="AA403" s="97"/>
      <c r="AB403" s="99"/>
      <c r="AC403" s="97"/>
      <c r="AD403" s="99"/>
      <c r="AE403" s="72">
        <v>1</v>
      </c>
      <c r="AF403" s="73"/>
      <c r="AG403" s="74"/>
      <c r="AH403" s="72">
        <f t="shared" si="102"/>
        <v>1.3</v>
      </c>
      <c r="AI403" s="73"/>
      <c r="AJ403" s="74"/>
      <c r="AK403" s="81"/>
      <c r="AL403" s="82"/>
      <c r="AM403" s="83"/>
      <c r="AN403" s="88">
        <f>Z376*AH403*AK400</f>
        <v>87.45322718638631</v>
      </c>
      <c r="AO403" s="89"/>
      <c r="AP403" s="89"/>
      <c r="AQ403" s="90"/>
      <c r="AR403" s="88">
        <f>AH377*AH403*AK400</f>
        <v>31.70179485506504</v>
      </c>
      <c r="AS403" s="89"/>
      <c r="AT403" s="89"/>
      <c r="AU403" s="90"/>
      <c r="AV403" s="69">
        <f>AH359</f>
        <v>1095000</v>
      </c>
      <c r="AW403" s="70"/>
      <c r="AX403" s="70"/>
      <c r="AY403" s="71"/>
      <c r="AZ403" s="69" t="str">
        <f t="shared" si="103"/>
        <v>∞</v>
      </c>
      <c r="BA403" s="70"/>
      <c r="BB403" s="70"/>
      <c r="BC403" s="71"/>
      <c r="BD403" s="72">
        <f t="shared" si="104"/>
        <v>0</v>
      </c>
      <c r="BE403" s="73"/>
      <c r="BF403" s="74"/>
      <c r="BG403" s="81"/>
      <c r="BH403" s="82"/>
      <c r="BI403" s="83"/>
      <c r="BJ403" s="122"/>
      <c r="BK403" s="123"/>
      <c r="BL403" s="124"/>
    </row>
    <row r="404" spans="2:64" ht="18.75" customHeight="1">
      <c r="B404" s="91">
        <v>701</v>
      </c>
      <c r="C404" s="92"/>
      <c r="D404" s="93"/>
      <c r="E404" s="130">
        <v>161861132000</v>
      </c>
      <c r="F404" s="76"/>
      <c r="G404" s="76"/>
      <c r="H404" s="77"/>
      <c r="I404" s="131">
        <v>1430</v>
      </c>
      <c r="J404" s="132"/>
      <c r="K404" s="133"/>
      <c r="L404" s="91">
        <v>1</v>
      </c>
      <c r="M404" s="92"/>
      <c r="N404" s="93"/>
      <c r="O404" s="84">
        <v>1</v>
      </c>
      <c r="P404" s="85"/>
      <c r="Q404" s="85"/>
      <c r="R404" s="86"/>
      <c r="S404" s="72">
        <v>4898.15</v>
      </c>
      <c r="T404" s="73"/>
      <c r="U404" s="73"/>
      <c r="V404" s="74"/>
      <c r="W404" s="87">
        <f>ABS(S404/E404*10^6*I404)</f>
        <v>43.27385094526584</v>
      </c>
      <c r="X404" s="70"/>
      <c r="Y404" s="70"/>
      <c r="Z404" s="71"/>
      <c r="AA404" s="91">
        <v>40</v>
      </c>
      <c r="AB404" s="93"/>
      <c r="AC404" s="91">
        <v>14</v>
      </c>
      <c r="AD404" s="93"/>
      <c r="AE404" s="72">
        <v>1</v>
      </c>
      <c r="AF404" s="73"/>
      <c r="AG404" s="74"/>
      <c r="AH404" s="72">
        <f t="shared" si="102"/>
        <v>1.3</v>
      </c>
      <c r="AI404" s="73"/>
      <c r="AJ404" s="74"/>
      <c r="AK404" s="75">
        <f>IF(AA404&lt;25,1,IF(AC404&lt;=12,1,(25/AA404)^(1/4)))</f>
        <v>0.8891397050194614</v>
      </c>
      <c r="AL404" s="76"/>
      <c r="AM404" s="77"/>
      <c r="AN404" s="88">
        <f>Z376*AH404*AK404</f>
        <v>92.47052932202398</v>
      </c>
      <c r="AO404" s="89"/>
      <c r="AP404" s="89"/>
      <c r="AQ404" s="90"/>
      <c r="AR404" s="88">
        <f>AH377*AH404*AK404</f>
        <v>33.5205668792337</v>
      </c>
      <c r="AS404" s="89"/>
      <c r="AT404" s="89"/>
      <c r="AU404" s="90"/>
      <c r="AV404" s="69">
        <f>AH359</f>
        <v>1095000</v>
      </c>
      <c r="AW404" s="70"/>
      <c r="AX404" s="70"/>
      <c r="AY404" s="71"/>
      <c r="AZ404" s="69">
        <f t="shared" si="103"/>
        <v>19514767.977042764</v>
      </c>
      <c r="BA404" s="70"/>
      <c r="BB404" s="70"/>
      <c r="BC404" s="71"/>
      <c r="BD404" s="72">
        <f t="shared" si="104"/>
        <v>0.05611135122324598</v>
      </c>
      <c r="BE404" s="73"/>
      <c r="BF404" s="74"/>
      <c r="BG404" s="75">
        <f>SUM(BD404:BD407)</f>
        <v>0.05611135122324598</v>
      </c>
      <c r="BH404" s="76"/>
      <c r="BI404" s="77"/>
      <c r="BJ404" s="114" t="str">
        <f>IF(BG404&lt;=1,"O.K","N.G")</f>
        <v>O.K</v>
      </c>
      <c r="BK404" s="117"/>
      <c r="BL404" s="118"/>
    </row>
    <row r="405" spans="2:64" ht="18.75" customHeight="1">
      <c r="B405" s="94"/>
      <c r="C405" s="95"/>
      <c r="D405" s="96"/>
      <c r="E405" s="78"/>
      <c r="F405" s="79"/>
      <c r="G405" s="79"/>
      <c r="H405" s="80"/>
      <c r="I405" s="134"/>
      <c r="J405" s="135"/>
      <c r="K405" s="136"/>
      <c r="L405" s="97"/>
      <c r="M405" s="98"/>
      <c r="N405" s="99"/>
      <c r="O405" s="84">
        <v>2</v>
      </c>
      <c r="P405" s="85"/>
      <c r="Q405" s="85"/>
      <c r="R405" s="86"/>
      <c r="S405" s="72">
        <v>409.47</v>
      </c>
      <c r="T405" s="73"/>
      <c r="U405" s="73"/>
      <c r="V405" s="74"/>
      <c r="W405" s="87">
        <f>ABS(S405/E404*10^6*I404)</f>
        <v>3.61755841420904</v>
      </c>
      <c r="X405" s="70"/>
      <c r="Y405" s="70"/>
      <c r="Z405" s="71"/>
      <c r="AA405" s="94"/>
      <c r="AB405" s="96"/>
      <c r="AC405" s="94"/>
      <c r="AD405" s="96"/>
      <c r="AE405" s="72">
        <v>1</v>
      </c>
      <c r="AF405" s="73"/>
      <c r="AG405" s="74"/>
      <c r="AH405" s="72">
        <f t="shared" si="102"/>
        <v>1.3</v>
      </c>
      <c r="AI405" s="73"/>
      <c r="AJ405" s="74"/>
      <c r="AK405" s="78"/>
      <c r="AL405" s="79"/>
      <c r="AM405" s="80"/>
      <c r="AN405" s="88">
        <f>Z376*AH405*AK404</f>
        <v>92.47052932202398</v>
      </c>
      <c r="AO405" s="89"/>
      <c r="AP405" s="89"/>
      <c r="AQ405" s="90"/>
      <c r="AR405" s="88">
        <f>AH377*AH405*AK404</f>
        <v>33.5205668792337</v>
      </c>
      <c r="AS405" s="89"/>
      <c r="AT405" s="89"/>
      <c r="AU405" s="90"/>
      <c r="AV405" s="69">
        <f>AH359</f>
        <v>1095000</v>
      </c>
      <c r="AW405" s="70"/>
      <c r="AX405" s="70"/>
      <c r="AY405" s="71"/>
      <c r="AZ405" s="69" t="str">
        <f t="shared" si="103"/>
        <v>∞</v>
      </c>
      <c r="BA405" s="70"/>
      <c r="BB405" s="70"/>
      <c r="BC405" s="71"/>
      <c r="BD405" s="72">
        <f t="shared" si="104"/>
        <v>0</v>
      </c>
      <c r="BE405" s="73"/>
      <c r="BF405" s="74"/>
      <c r="BG405" s="78"/>
      <c r="BH405" s="79"/>
      <c r="BI405" s="80"/>
      <c r="BJ405" s="137"/>
      <c r="BK405" s="138"/>
      <c r="BL405" s="139"/>
    </row>
    <row r="406" spans="2:64" ht="18.75" customHeight="1">
      <c r="B406" s="94"/>
      <c r="C406" s="95"/>
      <c r="D406" s="96"/>
      <c r="E406" s="78"/>
      <c r="F406" s="79"/>
      <c r="G406" s="79"/>
      <c r="H406" s="80"/>
      <c r="I406" s="134"/>
      <c r="J406" s="135"/>
      <c r="K406" s="136"/>
      <c r="L406" s="91">
        <v>2</v>
      </c>
      <c r="M406" s="92"/>
      <c r="N406" s="93"/>
      <c r="O406" s="84">
        <v>1</v>
      </c>
      <c r="P406" s="85"/>
      <c r="Q406" s="85"/>
      <c r="R406" s="86"/>
      <c r="S406" s="72">
        <v>1888.12</v>
      </c>
      <c r="T406" s="73"/>
      <c r="U406" s="73"/>
      <c r="V406" s="74"/>
      <c r="W406" s="87">
        <f>ABS(S406/E404*10^6*I404)</f>
        <v>16.681037421633746</v>
      </c>
      <c r="X406" s="70"/>
      <c r="Y406" s="70"/>
      <c r="Z406" s="71"/>
      <c r="AA406" s="94"/>
      <c r="AB406" s="96"/>
      <c r="AC406" s="94"/>
      <c r="AD406" s="96"/>
      <c r="AE406" s="72">
        <v>1</v>
      </c>
      <c r="AF406" s="73"/>
      <c r="AG406" s="74"/>
      <c r="AH406" s="72">
        <f t="shared" si="102"/>
        <v>1.3</v>
      </c>
      <c r="AI406" s="73"/>
      <c r="AJ406" s="74"/>
      <c r="AK406" s="78"/>
      <c r="AL406" s="79"/>
      <c r="AM406" s="80"/>
      <c r="AN406" s="88">
        <f>Z376*AH406*AK404</f>
        <v>92.47052932202398</v>
      </c>
      <c r="AO406" s="89"/>
      <c r="AP406" s="89"/>
      <c r="AQ406" s="90"/>
      <c r="AR406" s="88">
        <f>AH377*AH406*AK404</f>
        <v>33.5205668792337</v>
      </c>
      <c r="AS406" s="89"/>
      <c r="AT406" s="89"/>
      <c r="AU406" s="90"/>
      <c r="AV406" s="69">
        <f>AH359</f>
        <v>1095000</v>
      </c>
      <c r="AW406" s="70"/>
      <c r="AX406" s="70"/>
      <c r="AY406" s="71"/>
      <c r="AZ406" s="69" t="str">
        <f t="shared" si="103"/>
        <v>∞</v>
      </c>
      <c r="BA406" s="70"/>
      <c r="BB406" s="70"/>
      <c r="BC406" s="71"/>
      <c r="BD406" s="72">
        <f t="shared" si="104"/>
        <v>0</v>
      </c>
      <c r="BE406" s="73"/>
      <c r="BF406" s="74"/>
      <c r="BG406" s="78"/>
      <c r="BH406" s="79"/>
      <c r="BI406" s="80"/>
      <c r="BJ406" s="137"/>
      <c r="BK406" s="138"/>
      <c r="BL406" s="139"/>
    </row>
    <row r="407" spans="2:64" ht="18.75" customHeight="1">
      <c r="B407" s="97"/>
      <c r="C407" s="98"/>
      <c r="D407" s="99"/>
      <c r="E407" s="81"/>
      <c r="F407" s="82"/>
      <c r="G407" s="82"/>
      <c r="H407" s="83"/>
      <c r="I407" s="140"/>
      <c r="J407" s="141"/>
      <c r="K407" s="142"/>
      <c r="L407" s="97"/>
      <c r="M407" s="98"/>
      <c r="N407" s="99"/>
      <c r="O407" s="84">
        <v>2</v>
      </c>
      <c r="P407" s="85"/>
      <c r="Q407" s="85"/>
      <c r="R407" s="86"/>
      <c r="S407" s="72">
        <v>196.85</v>
      </c>
      <c r="T407" s="73"/>
      <c r="U407" s="73"/>
      <c r="V407" s="74"/>
      <c r="W407" s="87">
        <f>ABS(S407/E404*10^6*I404)</f>
        <v>1.7391173317631312</v>
      </c>
      <c r="X407" s="70"/>
      <c r="Y407" s="70"/>
      <c r="Z407" s="71"/>
      <c r="AA407" s="97"/>
      <c r="AB407" s="99"/>
      <c r="AC407" s="97"/>
      <c r="AD407" s="99"/>
      <c r="AE407" s="72">
        <v>1</v>
      </c>
      <c r="AF407" s="73"/>
      <c r="AG407" s="74"/>
      <c r="AH407" s="72">
        <f t="shared" si="102"/>
        <v>1.3</v>
      </c>
      <c r="AI407" s="73"/>
      <c r="AJ407" s="74"/>
      <c r="AK407" s="81"/>
      <c r="AL407" s="82"/>
      <c r="AM407" s="83"/>
      <c r="AN407" s="88">
        <f>Z376*AH407*AK404</f>
        <v>92.47052932202398</v>
      </c>
      <c r="AO407" s="89"/>
      <c r="AP407" s="89"/>
      <c r="AQ407" s="90"/>
      <c r="AR407" s="88">
        <f>AH377*AH407*AK404</f>
        <v>33.5205668792337</v>
      </c>
      <c r="AS407" s="89"/>
      <c r="AT407" s="89"/>
      <c r="AU407" s="90"/>
      <c r="AV407" s="69">
        <f>AH359</f>
        <v>1095000</v>
      </c>
      <c r="AW407" s="70"/>
      <c r="AX407" s="70"/>
      <c r="AY407" s="71"/>
      <c r="AZ407" s="69" t="str">
        <f t="shared" si="103"/>
        <v>∞</v>
      </c>
      <c r="BA407" s="70"/>
      <c r="BB407" s="70"/>
      <c r="BC407" s="71"/>
      <c r="BD407" s="72">
        <f t="shared" si="104"/>
        <v>0</v>
      </c>
      <c r="BE407" s="73"/>
      <c r="BF407" s="74"/>
      <c r="BG407" s="81"/>
      <c r="BH407" s="82"/>
      <c r="BI407" s="83"/>
      <c r="BJ407" s="122"/>
      <c r="BK407" s="123"/>
      <c r="BL407" s="124"/>
    </row>
    <row r="408" spans="2:64" ht="18.75" customHeight="1">
      <c r="B408" s="91">
        <v>801</v>
      </c>
      <c r="C408" s="92"/>
      <c r="D408" s="93"/>
      <c r="E408" s="130">
        <v>161861132000</v>
      </c>
      <c r="F408" s="76"/>
      <c r="G408" s="76"/>
      <c r="H408" s="77"/>
      <c r="I408" s="131">
        <v>1430</v>
      </c>
      <c r="J408" s="132"/>
      <c r="K408" s="133"/>
      <c r="L408" s="91">
        <v>1</v>
      </c>
      <c r="M408" s="92"/>
      <c r="N408" s="93"/>
      <c r="O408" s="84">
        <v>1</v>
      </c>
      <c r="P408" s="85"/>
      <c r="Q408" s="85"/>
      <c r="R408" s="86"/>
      <c r="S408" s="72">
        <v>4072.95</v>
      </c>
      <c r="T408" s="73"/>
      <c r="U408" s="73"/>
      <c r="V408" s="74"/>
      <c r="W408" s="87">
        <f>ABS(S408/E408*10^6*I408)</f>
        <v>35.983428683792965</v>
      </c>
      <c r="X408" s="70"/>
      <c r="Y408" s="70"/>
      <c r="Z408" s="71"/>
      <c r="AA408" s="91">
        <v>40</v>
      </c>
      <c r="AB408" s="93"/>
      <c r="AC408" s="91">
        <v>14</v>
      </c>
      <c r="AD408" s="93"/>
      <c r="AE408" s="72">
        <v>1</v>
      </c>
      <c r="AF408" s="73"/>
      <c r="AG408" s="74"/>
      <c r="AH408" s="72">
        <f t="shared" si="102"/>
        <v>1.3</v>
      </c>
      <c r="AI408" s="73"/>
      <c r="AJ408" s="74"/>
      <c r="AK408" s="75">
        <f>IF(AA408&lt;25,1,IF(AC408&lt;=12,1,(25/AA408)^(1/4)))</f>
        <v>0.8891397050194614</v>
      </c>
      <c r="AL408" s="76"/>
      <c r="AM408" s="77"/>
      <c r="AN408" s="88">
        <f>Z376*AH408*AK408</f>
        <v>92.47052932202398</v>
      </c>
      <c r="AO408" s="89"/>
      <c r="AP408" s="89"/>
      <c r="AQ408" s="90"/>
      <c r="AR408" s="88">
        <f>AH377*AH408*AK408</f>
        <v>33.5205668792337</v>
      </c>
      <c r="AS408" s="89"/>
      <c r="AT408" s="89"/>
      <c r="AU408" s="90"/>
      <c r="AV408" s="69">
        <f>AH359</f>
        <v>1095000</v>
      </c>
      <c r="AW408" s="70"/>
      <c r="AX408" s="70"/>
      <c r="AY408" s="71"/>
      <c r="AZ408" s="69">
        <f t="shared" si="103"/>
        <v>33941606.81954487</v>
      </c>
      <c r="BA408" s="70"/>
      <c r="BB408" s="70"/>
      <c r="BC408" s="71"/>
      <c r="BD408" s="72">
        <f t="shared" si="104"/>
        <v>0.03226128939097419</v>
      </c>
      <c r="BE408" s="73"/>
      <c r="BF408" s="74"/>
      <c r="BG408" s="75">
        <f>SUM(BD408:BD411)</f>
        <v>0.03226128939097419</v>
      </c>
      <c r="BH408" s="76"/>
      <c r="BI408" s="77"/>
      <c r="BJ408" s="114" t="str">
        <f>IF(BG408&lt;=1,"O.K","N.G")</f>
        <v>O.K</v>
      </c>
      <c r="BK408" s="117"/>
      <c r="BL408" s="118"/>
    </row>
    <row r="409" spans="2:64" ht="18.75" customHeight="1">
      <c r="B409" s="94"/>
      <c r="C409" s="95"/>
      <c r="D409" s="96"/>
      <c r="E409" s="78"/>
      <c r="F409" s="79"/>
      <c r="G409" s="79"/>
      <c r="H409" s="80"/>
      <c r="I409" s="134"/>
      <c r="J409" s="135"/>
      <c r="K409" s="136"/>
      <c r="L409" s="97"/>
      <c r="M409" s="98"/>
      <c r="N409" s="99"/>
      <c r="O409" s="84">
        <v>2</v>
      </c>
      <c r="P409" s="85"/>
      <c r="Q409" s="85"/>
      <c r="R409" s="86"/>
      <c r="S409" s="72">
        <v>488.01</v>
      </c>
      <c r="T409" s="73"/>
      <c r="U409" s="73"/>
      <c r="V409" s="74"/>
      <c r="W409" s="87">
        <f>ABS(S409/E408*10^6*I408)</f>
        <v>4.311438400171327</v>
      </c>
      <c r="X409" s="70"/>
      <c r="Y409" s="70"/>
      <c r="Z409" s="71"/>
      <c r="AA409" s="94"/>
      <c r="AB409" s="96"/>
      <c r="AC409" s="94"/>
      <c r="AD409" s="96"/>
      <c r="AE409" s="72">
        <v>1</v>
      </c>
      <c r="AF409" s="73"/>
      <c r="AG409" s="74"/>
      <c r="AH409" s="72">
        <f t="shared" si="102"/>
        <v>1.3</v>
      </c>
      <c r="AI409" s="73"/>
      <c r="AJ409" s="74"/>
      <c r="AK409" s="78"/>
      <c r="AL409" s="79"/>
      <c r="AM409" s="80"/>
      <c r="AN409" s="88">
        <f>Z376*AH409*AK408</f>
        <v>92.47052932202398</v>
      </c>
      <c r="AO409" s="89"/>
      <c r="AP409" s="89"/>
      <c r="AQ409" s="90"/>
      <c r="AR409" s="88">
        <f>AH377*AH409*AK408</f>
        <v>33.5205668792337</v>
      </c>
      <c r="AS409" s="89"/>
      <c r="AT409" s="89"/>
      <c r="AU409" s="90"/>
      <c r="AV409" s="69">
        <f>AH359</f>
        <v>1095000</v>
      </c>
      <c r="AW409" s="70"/>
      <c r="AX409" s="70"/>
      <c r="AY409" s="71"/>
      <c r="AZ409" s="69" t="str">
        <f t="shared" si="103"/>
        <v>∞</v>
      </c>
      <c r="BA409" s="70"/>
      <c r="BB409" s="70"/>
      <c r="BC409" s="71"/>
      <c r="BD409" s="72">
        <f t="shared" si="104"/>
        <v>0</v>
      </c>
      <c r="BE409" s="73"/>
      <c r="BF409" s="74"/>
      <c r="BG409" s="78"/>
      <c r="BH409" s="79"/>
      <c r="BI409" s="80"/>
      <c r="BJ409" s="137"/>
      <c r="BK409" s="138"/>
      <c r="BL409" s="139"/>
    </row>
    <row r="410" spans="2:64" ht="18.75" customHeight="1">
      <c r="B410" s="94"/>
      <c r="C410" s="95"/>
      <c r="D410" s="96"/>
      <c r="E410" s="78"/>
      <c r="F410" s="79"/>
      <c r="G410" s="79"/>
      <c r="H410" s="80"/>
      <c r="I410" s="134"/>
      <c r="J410" s="135"/>
      <c r="K410" s="136"/>
      <c r="L410" s="91">
        <v>2</v>
      </c>
      <c r="M410" s="92"/>
      <c r="N410" s="93"/>
      <c r="O410" s="84">
        <v>1</v>
      </c>
      <c r="P410" s="85"/>
      <c r="Q410" s="85"/>
      <c r="R410" s="86"/>
      <c r="S410" s="72">
        <v>1500.25</v>
      </c>
      <c r="T410" s="73"/>
      <c r="U410" s="73"/>
      <c r="V410" s="74"/>
      <c r="W410" s="87">
        <f>ABS(S410/E408*10^6*I408)</f>
        <v>13.254309255664912</v>
      </c>
      <c r="X410" s="70"/>
      <c r="Y410" s="70"/>
      <c r="Z410" s="71"/>
      <c r="AA410" s="94"/>
      <c r="AB410" s="96"/>
      <c r="AC410" s="94"/>
      <c r="AD410" s="96"/>
      <c r="AE410" s="72">
        <v>1</v>
      </c>
      <c r="AF410" s="73"/>
      <c r="AG410" s="74"/>
      <c r="AH410" s="72">
        <f t="shared" si="102"/>
        <v>1.3</v>
      </c>
      <c r="AI410" s="73"/>
      <c r="AJ410" s="74"/>
      <c r="AK410" s="78"/>
      <c r="AL410" s="79"/>
      <c r="AM410" s="80"/>
      <c r="AN410" s="88">
        <f>Z376*AH410*AK408</f>
        <v>92.47052932202398</v>
      </c>
      <c r="AO410" s="89"/>
      <c r="AP410" s="89"/>
      <c r="AQ410" s="90"/>
      <c r="AR410" s="88">
        <f>AH377*AH410*AK408</f>
        <v>33.5205668792337</v>
      </c>
      <c r="AS410" s="89"/>
      <c r="AT410" s="89"/>
      <c r="AU410" s="90"/>
      <c r="AV410" s="69">
        <f>AH359</f>
        <v>1095000</v>
      </c>
      <c r="AW410" s="70"/>
      <c r="AX410" s="70"/>
      <c r="AY410" s="71"/>
      <c r="AZ410" s="69" t="str">
        <f t="shared" si="103"/>
        <v>∞</v>
      </c>
      <c r="BA410" s="70"/>
      <c r="BB410" s="70"/>
      <c r="BC410" s="71"/>
      <c r="BD410" s="72">
        <f t="shared" si="104"/>
        <v>0</v>
      </c>
      <c r="BE410" s="73"/>
      <c r="BF410" s="74"/>
      <c r="BG410" s="78"/>
      <c r="BH410" s="79"/>
      <c r="BI410" s="80"/>
      <c r="BJ410" s="137"/>
      <c r="BK410" s="138"/>
      <c r="BL410" s="139"/>
    </row>
    <row r="411" spans="2:64" ht="18.75" customHeight="1">
      <c r="B411" s="97"/>
      <c r="C411" s="98"/>
      <c r="D411" s="99"/>
      <c r="E411" s="81"/>
      <c r="F411" s="82"/>
      <c r="G411" s="82"/>
      <c r="H411" s="83"/>
      <c r="I411" s="140"/>
      <c r="J411" s="141"/>
      <c r="K411" s="142"/>
      <c r="L411" s="97"/>
      <c r="M411" s="98"/>
      <c r="N411" s="99"/>
      <c r="O411" s="84">
        <v>2</v>
      </c>
      <c r="P411" s="85"/>
      <c r="Q411" s="85"/>
      <c r="R411" s="86"/>
      <c r="S411" s="72">
        <v>709.53</v>
      </c>
      <c r="T411" s="73"/>
      <c r="U411" s="73"/>
      <c r="V411" s="74"/>
      <c r="W411" s="87">
        <f>ABS(S411/E408*10^6*I408)</f>
        <v>6.26850861267917</v>
      </c>
      <c r="X411" s="70"/>
      <c r="Y411" s="70"/>
      <c r="Z411" s="71"/>
      <c r="AA411" s="97"/>
      <c r="AB411" s="99"/>
      <c r="AC411" s="97"/>
      <c r="AD411" s="99"/>
      <c r="AE411" s="72">
        <v>1</v>
      </c>
      <c r="AF411" s="73"/>
      <c r="AG411" s="74"/>
      <c r="AH411" s="72">
        <f t="shared" si="102"/>
        <v>1.3</v>
      </c>
      <c r="AI411" s="73"/>
      <c r="AJ411" s="74"/>
      <c r="AK411" s="81"/>
      <c r="AL411" s="82"/>
      <c r="AM411" s="83"/>
      <c r="AN411" s="88">
        <f>Z376*AH411*AK408</f>
        <v>92.47052932202398</v>
      </c>
      <c r="AO411" s="89"/>
      <c r="AP411" s="89"/>
      <c r="AQ411" s="90"/>
      <c r="AR411" s="88">
        <f>AH377*AH411*AK408</f>
        <v>33.5205668792337</v>
      </c>
      <c r="AS411" s="89"/>
      <c r="AT411" s="89"/>
      <c r="AU411" s="90"/>
      <c r="AV411" s="69">
        <f>AH359</f>
        <v>1095000</v>
      </c>
      <c r="AW411" s="70"/>
      <c r="AX411" s="70"/>
      <c r="AY411" s="71"/>
      <c r="AZ411" s="69" t="str">
        <f t="shared" si="103"/>
        <v>∞</v>
      </c>
      <c r="BA411" s="70"/>
      <c r="BB411" s="70"/>
      <c r="BC411" s="71"/>
      <c r="BD411" s="72">
        <f t="shared" si="104"/>
        <v>0</v>
      </c>
      <c r="BE411" s="73"/>
      <c r="BF411" s="74"/>
      <c r="BG411" s="81"/>
      <c r="BH411" s="82"/>
      <c r="BI411" s="83"/>
      <c r="BJ411" s="122"/>
      <c r="BK411" s="123"/>
      <c r="BL411" s="124"/>
    </row>
    <row r="412" spans="2:64" ht="18.75" customHeight="1">
      <c r="B412" s="91">
        <v>901</v>
      </c>
      <c r="C412" s="92"/>
      <c r="D412" s="93"/>
      <c r="E412" s="130">
        <v>228592821333.333</v>
      </c>
      <c r="F412" s="76"/>
      <c r="G412" s="76"/>
      <c r="H412" s="77"/>
      <c r="I412" s="131">
        <v>1420</v>
      </c>
      <c r="J412" s="132"/>
      <c r="K412" s="133"/>
      <c r="L412" s="91">
        <v>1</v>
      </c>
      <c r="M412" s="92"/>
      <c r="N412" s="93"/>
      <c r="O412" s="84">
        <v>1</v>
      </c>
      <c r="P412" s="85"/>
      <c r="Q412" s="85"/>
      <c r="R412" s="86"/>
      <c r="S412" s="72">
        <v>3025.65</v>
      </c>
      <c r="T412" s="73"/>
      <c r="U412" s="73"/>
      <c r="V412" s="74"/>
      <c r="W412" s="87">
        <f>ABS(S412/E412*10^6*I412)</f>
        <v>18.795091529733455</v>
      </c>
      <c r="X412" s="70"/>
      <c r="Y412" s="70"/>
      <c r="Z412" s="71"/>
      <c r="AA412" s="91">
        <v>60</v>
      </c>
      <c r="AB412" s="93"/>
      <c r="AC412" s="91">
        <v>14</v>
      </c>
      <c r="AD412" s="93"/>
      <c r="AE412" s="72">
        <v>1.652315</v>
      </c>
      <c r="AF412" s="73"/>
      <c r="AG412" s="74"/>
      <c r="AH412" s="72">
        <f aca="true" t="shared" si="105" ref="AH412:AH443">IF(AE412&lt;=-1,1.3*(1-AE412)/(1.6-AE412),IF(AE412&lt;1,1,1.3))</f>
        <v>1.3</v>
      </c>
      <c r="AI412" s="73"/>
      <c r="AJ412" s="74"/>
      <c r="AK412" s="75">
        <f>IF(AA412&lt;25,1,IF(AC412&lt;=12,1,(25/AA412)^(1/4)))</f>
        <v>0.8034284189446518</v>
      </c>
      <c r="AL412" s="76"/>
      <c r="AM412" s="77"/>
      <c r="AN412" s="88">
        <f>Z376*AH412*AK412</f>
        <v>83.55655557024379</v>
      </c>
      <c r="AO412" s="89"/>
      <c r="AP412" s="89"/>
      <c r="AQ412" s="90"/>
      <c r="AR412" s="88">
        <f>AH377*AH412*AK412</f>
        <v>30.289251394213373</v>
      </c>
      <c r="AS412" s="89"/>
      <c r="AT412" s="89"/>
      <c r="AU412" s="90"/>
      <c r="AV412" s="69">
        <f>AH359</f>
        <v>1095000</v>
      </c>
      <c r="AW412" s="70"/>
      <c r="AX412" s="70"/>
      <c r="AY412" s="71"/>
      <c r="AZ412" s="69" t="str">
        <f aca="true" t="shared" si="106" ref="AZ412:AZ443">IF(W412&lt;=AR412,"∞",2*10^6*AN412^3/W412^3)</f>
        <v>∞</v>
      </c>
      <c r="BA412" s="70"/>
      <c r="BB412" s="70"/>
      <c r="BC412" s="71"/>
      <c r="BD412" s="72">
        <f aca="true" t="shared" si="107" ref="BD412:BD443">IF(W412&lt;=AR412,0,AV412/AZ412)</f>
        <v>0</v>
      </c>
      <c r="BE412" s="73"/>
      <c r="BF412" s="74"/>
      <c r="BG412" s="75">
        <f>SUM(BD412:BD415)</f>
        <v>0</v>
      </c>
      <c r="BH412" s="76"/>
      <c r="BI412" s="77"/>
      <c r="BJ412" s="114" t="str">
        <f>IF(BG412&lt;=1,"O.K","N.G")</f>
        <v>O.K</v>
      </c>
      <c r="BK412" s="117"/>
      <c r="BL412" s="118"/>
    </row>
    <row r="413" spans="2:64" ht="18.75" customHeight="1">
      <c r="B413" s="94"/>
      <c r="C413" s="95"/>
      <c r="D413" s="96"/>
      <c r="E413" s="78"/>
      <c r="F413" s="79"/>
      <c r="G413" s="79"/>
      <c r="H413" s="80"/>
      <c r="I413" s="134"/>
      <c r="J413" s="135"/>
      <c r="K413" s="136"/>
      <c r="L413" s="97"/>
      <c r="M413" s="98"/>
      <c r="N413" s="99"/>
      <c r="O413" s="84">
        <v>2</v>
      </c>
      <c r="P413" s="85"/>
      <c r="Q413" s="85"/>
      <c r="R413" s="86"/>
      <c r="S413" s="72">
        <v>1160.8</v>
      </c>
      <c r="T413" s="73"/>
      <c r="U413" s="73"/>
      <c r="V413" s="74"/>
      <c r="W413" s="87">
        <f>ABS(S413/E412*10^6*I412)</f>
        <v>7.210795117648965</v>
      </c>
      <c r="X413" s="70"/>
      <c r="Y413" s="70"/>
      <c r="Z413" s="71"/>
      <c r="AA413" s="94"/>
      <c r="AB413" s="96"/>
      <c r="AC413" s="94"/>
      <c r="AD413" s="96"/>
      <c r="AE413" s="72">
        <v>1.215994</v>
      </c>
      <c r="AF413" s="73"/>
      <c r="AG413" s="74"/>
      <c r="AH413" s="72">
        <f t="shared" si="105"/>
        <v>1.3</v>
      </c>
      <c r="AI413" s="73"/>
      <c r="AJ413" s="74"/>
      <c r="AK413" s="78"/>
      <c r="AL413" s="79"/>
      <c r="AM413" s="80"/>
      <c r="AN413" s="88">
        <f>Z376*AH413*AK412</f>
        <v>83.55655557024379</v>
      </c>
      <c r="AO413" s="89"/>
      <c r="AP413" s="89"/>
      <c r="AQ413" s="90"/>
      <c r="AR413" s="88">
        <f>AH377*AH413*AK412</f>
        <v>30.289251394213373</v>
      </c>
      <c r="AS413" s="89"/>
      <c r="AT413" s="89"/>
      <c r="AU413" s="90"/>
      <c r="AV413" s="69">
        <f>AH359</f>
        <v>1095000</v>
      </c>
      <c r="AW413" s="70"/>
      <c r="AX413" s="70"/>
      <c r="AY413" s="71"/>
      <c r="AZ413" s="69" t="str">
        <f t="shared" si="106"/>
        <v>∞</v>
      </c>
      <c r="BA413" s="70"/>
      <c r="BB413" s="70"/>
      <c r="BC413" s="71"/>
      <c r="BD413" s="72">
        <f t="shared" si="107"/>
        <v>0</v>
      </c>
      <c r="BE413" s="73"/>
      <c r="BF413" s="74"/>
      <c r="BG413" s="78"/>
      <c r="BH413" s="79"/>
      <c r="BI413" s="80"/>
      <c r="BJ413" s="137"/>
      <c r="BK413" s="138"/>
      <c r="BL413" s="139"/>
    </row>
    <row r="414" spans="2:64" ht="18.75" customHeight="1">
      <c r="B414" s="94"/>
      <c r="C414" s="95"/>
      <c r="D414" s="96"/>
      <c r="E414" s="78"/>
      <c r="F414" s="79"/>
      <c r="G414" s="79"/>
      <c r="H414" s="80"/>
      <c r="I414" s="134"/>
      <c r="J414" s="135"/>
      <c r="K414" s="136"/>
      <c r="L414" s="91">
        <v>2</v>
      </c>
      <c r="M414" s="92"/>
      <c r="N414" s="93"/>
      <c r="O414" s="84">
        <v>1</v>
      </c>
      <c r="P414" s="85"/>
      <c r="Q414" s="85"/>
      <c r="R414" s="86"/>
      <c r="S414" s="72">
        <v>1026.4</v>
      </c>
      <c r="T414" s="73"/>
      <c r="U414" s="73"/>
      <c r="V414" s="74"/>
      <c r="W414" s="87">
        <f>ABS(S414/E412*10^6*I412)</f>
        <v>6.37591325702524</v>
      </c>
      <c r="X414" s="70"/>
      <c r="Y414" s="70"/>
      <c r="Z414" s="71"/>
      <c r="AA414" s="94"/>
      <c r="AB414" s="96"/>
      <c r="AC414" s="94"/>
      <c r="AD414" s="96"/>
      <c r="AE414" s="72">
        <v>1.185692</v>
      </c>
      <c r="AF414" s="73"/>
      <c r="AG414" s="74"/>
      <c r="AH414" s="72">
        <f t="shared" si="105"/>
        <v>1.3</v>
      </c>
      <c r="AI414" s="73"/>
      <c r="AJ414" s="74"/>
      <c r="AK414" s="78"/>
      <c r="AL414" s="79"/>
      <c r="AM414" s="80"/>
      <c r="AN414" s="88">
        <f>Z376*AH414*AK412</f>
        <v>83.55655557024379</v>
      </c>
      <c r="AO414" s="89"/>
      <c r="AP414" s="89"/>
      <c r="AQ414" s="90"/>
      <c r="AR414" s="88">
        <f>AH377*AH414*AK412</f>
        <v>30.289251394213373</v>
      </c>
      <c r="AS414" s="89"/>
      <c r="AT414" s="89"/>
      <c r="AU414" s="90"/>
      <c r="AV414" s="69">
        <f>AH359</f>
        <v>1095000</v>
      </c>
      <c r="AW414" s="70"/>
      <c r="AX414" s="70"/>
      <c r="AY414" s="71"/>
      <c r="AZ414" s="69" t="str">
        <f t="shared" si="106"/>
        <v>∞</v>
      </c>
      <c r="BA414" s="70"/>
      <c r="BB414" s="70"/>
      <c r="BC414" s="71"/>
      <c r="BD414" s="72">
        <f t="shared" si="107"/>
        <v>0</v>
      </c>
      <c r="BE414" s="73"/>
      <c r="BF414" s="74"/>
      <c r="BG414" s="78"/>
      <c r="BH414" s="79"/>
      <c r="BI414" s="80"/>
      <c r="BJ414" s="137"/>
      <c r="BK414" s="138"/>
      <c r="BL414" s="139"/>
    </row>
    <row r="415" spans="2:64" ht="18.75" customHeight="1">
      <c r="B415" s="97"/>
      <c r="C415" s="98"/>
      <c r="D415" s="99"/>
      <c r="E415" s="81"/>
      <c r="F415" s="82"/>
      <c r="G415" s="82"/>
      <c r="H415" s="83"/>
      <c r="I415" s="140"/>
      <c r="J415" s="141"/>
      <c r="K415" s="142"/>
      <c r="L415" s="97"/>
      <c r="M415" s="98"/>
      <c r="N415" s="99"/>
      <c r="O415" s="84">
        <v>2</v>
      </c>
      <c r="P415" s="85"/>
      <c r="Q415" s="85"/>
      <c r="R415" s="86"/>
      <c r="S415" s="72">
        <v>320.73</v>
      </c>
      <c r="T415" s="73"/>
      <c r="U415" s="73"/>
      <c r="V415" s="74"/>
      <c r="W415" s="87">
        <f>ABS(S415/E412*10^6*I412)</f>
        <v>1.9923486544482711</v>
      </c>
      <c r="X415" s="70"/>
      <c r="Y415" s="70"/>
      <c r="Z415" s="71"/>
      <c r="AA415" s="97"/>
      <c r="AB415" s="99"/>
      <c r="AC415" s="97"/>
      <c r="AD415" s="99"/>
      <c r="AE415" s="72">
        <v>1.05622</v>
      </c>
      <c r="AF415" s="73"/>
      <c r="AG415" s="74"/>
      <c r="AH415" s="72">
        <f t="shared" si="105"/>
        <v>1.3</v>
      </c>
      <c r="AI415" s="73"/>
      <c r="AJ415" s="74"/>
      <c r="AK415" s="81"/>
      <c r="AL415" s="82"/>
      <c r="AM415" s="83"/>
      <c r="AN415" s="88">
        <f>Z376*AH415*AK412</f>
        <v>83.55655557024379</v>
      </c>
      <c r="AO415" s="89"/>
      <c r="AP415" s="89"/>
      <c r="AQ415" s="90"/>
      <c r="AR415" s="88">
        <f>AH377*AH415*AK412</f>
        <v>30.289251394213373</v>
      </c>
      <c r="AS415" s="89"/>
      <c r="AT415" s="89"/>
      <c r="AU415" s="90"/>
      <c r="AV415" s="69">
        <f>AH359</f>
        <v>1095000</v>
      </c>
      <c r="AW415" s="70"/>
      <c r="AX415" s="70"/>
      <c r="AY415" s="71"/>
      <c r="AZ415" s="69" t="str">
        <f t="shared" si="106"/>
        <v>∞</v>
      </c>
      <c r="BA415" s="70"/>
      <c r="BB415" s="70"/>
      <c r="BC415" s="71"/>
      <c r="BD415" s="72">
        <f t="shared" si="107"/>
        <v>0</v>
      </c>
      <c r="BE415" s="73"/>
      <c r="BF415" s="74"/>
      <c r="BG415" s="81"/>
      <c r="BH415" s="82"/>
      <c r="BI415" s="83"/>
      <c r="BJ415" s="122"/>
      <c r="BK415" s="123"/>
      <c r="BL415" s="124"/>
    </row>
    <row r="416" spans="2:64" ht="18.75" customHeight="1">
      <c r="B416" s="91">
        <v>1001</v>
      </c>
      <c r="C416" s="92"/>
      <c r="D416" s="93"/>
      <c r="E416" s="130">
        <v>161861132000</v>
      </c>
      <c r="F416" s="76"/>
      <c r="G416" s="76"/>
      <c r="H416" s="77"/>
      <c r="I416" s="131">
        <v>1430</v>
      </c>
      <c r="J416" s="132"/>
      <c r="K416" s="133"/>
      <c r="L416" s="91">
        <v>1</v>
      </c>
      <c r="M416" s="92"/>
      <c r="N416" s="93"/>
      <c r="O416" s="84">
        <v>1</v>
      </c>
      <c r="P416" s="85"/>
      <c r="Q416" s="85"/>
      <c r="R416" s="86"/>
      <c r="S416" s="72">
        <v>2792.72</v>
      </c>
      <c r="T416" s="73"/>
      <c r="U416" s="73"/>
      <c r="V416" s="74"/>
      <c r="W416" s="87">
        <f>ABS(S416/E416*10^6*I416)</f>
        <v>24.67293754006366</v>
      </c>
      <c r="X416" s="70"/>
      <c r="Y416" s="70"/>
      <c r="Z416" s="71"/>
      <c r="AA416" s="91">
        <v>40</v>
      </c>
      <c r="AB416" s="93"/>
      <c r="AC416" s="91">
        <v>14</v>
      </c>
      <c r="AD416" s="93"/>
      <c r="AE416" s="72">
        <v>1.1615</v>
      </c>
      <c r="AF416" s="73"/>
      <c r="AG416" s="74"/>
      <c r="AH416" s="72">
        <f t="shared" si="105"/>
        <v>1.3</v>
      </c>
      <c r="AI416" s="73"/>
      <c r="AJ416" s="74"/>
      <c r="AK416" s="75">
        <f>IF(AA416&lt;25,1,IF(AC416&lt;=12,1,(25/AA416)^(1/4)))</f>
        <v>0.8891397050194614</v>
      </c>
      <c r="AL416" s="76"/>
      <c r="AM416" s="77"/>
      <c r="AN416" s="88">
        <f>Z376*AH416*AK416</f>
        <v>92.47052932202398</v>
      </c>
      <c r="AO416" s="89"/>
      <c r="AP416" s="89"/>
      <c r="AQ416" s="90"/>
      <c r="AR416" s="88">
        <f>AH377*AH416*AK416</f>
        <v>33.5205668792337</v>
      </c>
      <c r="AS416" s="89"/>
      <c r="AT416" s="89"/>
      <c r="AU416" s="90"/>
      <c r="AV416" s="69">
        <f>AH359</f>
        <v>1095000</v>
      </c>
      <c r="AW416" s="70"/>
      <c r="AX416" s="70"/>
      <c r="AY416" s="71"/>
      <c r="AZ416" s="69" t="str">
        <f t="shared" si="106"/>
        <v>∞</v>
      </c>
      <c r="BA416" s="70"/>
      <c r="BB416" s="70"/>
      <c r="BC416" s="71"/>
      <c r="BD416" s="72">
        <f t="shared" si="107"/>
        <v>0</v>
      </c>
      <c r="BE416" s="73"/>
      <c r="BF416" s="74"/>
      <c r="BG416" s="75">
        <f>SUM(BD416:BD419)</f>
        <v>0</v>
      </c>
      <c r="BH416" s="76"/>
      <c r="BI416" s="77"/>
      <c r="BJ416" s="114" t="str">
        <f>IF(BG416&lt;=1,"O.K","N.G")</f>
        <v>O.K</v>
      </c>
      <c r="BK416" s="117"/>
      <c r="BL416" s="118"/>
    </row>
    <row r="417" spans="2:64" ht="18.75" customHeight="1">
      <c r="B417" s="94"/>
      <c r="C417" s="95"/>
      <c r="D417" s="96"/>
      <c r="E417" s="78"/>
      <c r="F417" s="79"/>
      <c r="G417" s="79"/>
      <c r="H417" s="80"/>
      <c r="I417" s="134"/>
      <c r="J417" s="135"/>
      <c r="K417" s="136"/>
      <c r="L417" s="97"/>
      <c r="M417" s="98"/>
      <c r="N417" s="99"/>
      <c r="O417" s="84">
        <v>2</v>
      </c>
      <c r="P417" s="85"/>
      <c r="Q417" s="85"/>
      <c r="R417" s="86"/>
      <c r="S417" s="72">
        <v>1977.17</v>
      </c>
      <c r="T417" s="73"/>
      <c r="U417" s="73"/>
      <c r="V417" s="74"/>
      <c r="W417" s="87">
        <f>ABS(S417/E416*10^6*I416)</f>
        <v>17.46777045893884</v>
      </c>
      <c r="X417" s="70"/>
      <c r="Y417" s="70"/>
      <c r="Z417" s="71"/>
      <c r="AA417" s="94"/>
      <c r="AB417" s="96"/>
      <c r="AC417" s="94"/>
      <c r="AD417" s="96"/>
      <c r="AE417" s="72">
        <v>1.110231</v>
      </c>
      <c r="AF417" s="73"/>
      <c r="AG417" s="74"/>
      <c r="AH417" s="72">
        <f t="shared" si="105"/>
        <v>1.3</v>
      </c>
      <c r="AI417" s="73"/>
      <c r="AJ417" s="74"/>
      <c r="AK417" s="78"/>
      <c r="AL417" s="79"/>
      <c r="AM417" s="80"/>
      <c r="AN417" s="88">
        <f>Z376*AH417*AK416</f>
        <v>92.47052932202398</v>
      </c>
      <c r="AO417" s="89"/>
      <c r="AP417" s="89"/>
      <c r="AQ417" s="90"/>
      <c r="AR417" s="88">
        <f>AH377*AH417*AK416</f>
        <v>33.5205668792337</v>
      </c>
      <c r="AS417" s="89"/>
      <c r="AT417" s="89"/>
      <c r="AU417" s="90"/>
      <c r="AV417" s="69">
        <f>AH359</f>
        <v>1095000</v>
      </c>
      <c r="AW417" s="70"/>
      <c r="AX417" s="70"/>
      <c r="AY417" s="71"/>
      <c r="AZ417" s="69" t="str">
        <f t="shared" si="106"/>
        <v>∞</v>
      </c>
      <c r="BA417" s="70"/>
      <c r="BB417" s="70"/>
      <c r="BC417" s="71"/>
      <c r="BD417" s="72">
        <f t="shared" si="107"/>
        <v>0</v>
      </c>
      <c r="BE417" s="73"/>
      <c r="BF417" s="74"/>
      <c r="BG417" s="78"/>
      <c r="BH417" s="79"/>
      <c r="BI417" s="80"/>
      <c r="BJ417" s="137"/>
      <c r="BK417" s="138"/>
      <c r="BL417" s="139"/>
    </row>
    <row r="418" spans="2:64" ht="18.75" customHeight="1">
      <c r="B418" s="94"/>
      <c r="C418" s="95"/>
      <c r="D418" s="96"/>
      <c r="E418" s="78"/>
      <c r="F418" s="79"/>
      <c r="G418" s="79"/>
      <c r="H418" s="80"/>
      <c r="I418" s="134"/>
      <c r="J418" s="135"/>
      <c r="K418" s="136"/>
      <c r="L418" s="91">
        <v>2</v>
      </c>
      <c r="M418" s="92"/>
      <c r="N418" s="93"/>
      <c r="O418" s="84">
        <v>1</v>
      </c>
      <c r="P418" s="85"/>
      <c r="Q418" s="85"/>
      <c r="R418" s="86"/>
      <c r="S418" s="72">
        <v>868.61</v>
      </c>
      <c r="T418" s="73"/>
      <c r="U418" s="73"/>
      <c r="V418" s="74"/>
      <c r="W418" s="87">
        <f>ABS(S418/E416*10^6*I416)</f>
        <v>7.673938052033393</v>
      </c>
      <c r="X418" s="70"/>
      <c r="Y418" s="70"/>
      <c r="Z418" s="71"/>
      <c r="AA418" s="94"/>
      <c r="AB418" s="96"/>
      <c r="AC418" s="94"/>
      <c r="AD418" s="96"/>
      <c r="AE418" s="72">
        <v>1.049063</v>
      </c>
      <c r="AF418" s="73"/>
      <c r="AG418" s="74"/>
      <c r="AH418" s="72">
        <f t="shared" si="105"/>
        <v>1.3</v>
      </c>
      <c r="AI418" s="73"/>
      <c r="AJ418" s="74"/>
      <c r="AK418" s="78"/>
      <c r="AL418" s="79"/>
      <c r="AM418" s="80"/>
      <c r="AN418" s="88">
        <f>Z376*AH418*AK416</f>
        <v>92.47052932202398</v>
      </c>
      <c r="AO418" s="89"/>
      <c r="AP418" s="89"/>
      <c r="AQ418" s="90"/>
      <c r="AR418" s="88">
        <f>AH377*AH418*AK416</f>
        <v>33.5205668792337</v>
      </c>
      <c r="AS418" s="89"/>
      <c r="AT418" s="89"/>
      <c r="AU418" s="90"/>
      <c r="AV418" s="69">
        <f>AH359</f>
        <v>1095000</v>
      </c>
      <c r="AW418" s="70"/>
      <c r="AX418" s="70"/>
      <c r="AY418" s="71"/>
      <c r="AZ418" s="69" t="str">
        <f t="shared" si="106"/>
        <v>∞</v>
      </c>
      <c r="BA418" s="70"/>
      <c r="BB418" s="70"/>
      <c r="BC418" s="71"/>
      <c r="BD418" s="72">
        <f t="shared" si="107"/>
        <v>0</v>
      </c>
      <c r="BE418" s="73"/>
      <c r="BF418" s="74"/>
      <c r="BG418" s="78"/>
      <c r="BH418" s="79"/>
      <c r="BI418" s="80"/>
      <c r="BJ418" s="137"/>
      <c r="BK418" s="138"/>
      <c r="BL418" s="139"/>
    </row>
    <row r="419" spans="2:64" ht="18.75" customHeight="1">
      <c r="B419" s="97"/>
      <c r="C419" s="98"/>
      <c r="D419" s="99"/>
      <c r="E419" s="81"/>
      <c r="F419" s="82"/>
      <c r="G419" s="82"/>
      <c r="H419" s="83"/>
      <c r="I419" s="140"/>
      <c r="J419" s="141"/>
      <c r="K419" s="142"/>
      <c r="L419" s="97"/>
      <c r="M419" s="98"/>
      <c r="N419" s="99"/>
      <c r="O419" s="84">
        <v>2</v>
      </c>
      <c r="P419" s="85"/>
      <c r="Q419" s="85"/>
      <c r="R419" s="86"/>
      <c r="S419" s="72">
        <v>864.18</v>
      </c>
      <c r="T419" s="73"/>
      <c r="U419" s="73"/>
      <c r="V419" s="74"/>
      <c r="W419" s="87">
        <f>ABS(S419/E416*10^6*I416)</f>
        <v>7.634800181676722</v>
      </c>
      <c r="X419" s="70"/>
      <c r="Y419" s="70"/>
      <c r="Z419" s="71"/>
      <c r="AA419" s="97"/>
      <c r="AB419" s="99"/>
      <c r="AC419" s="97"/>
      <c r="AD419" s="99"/>
      <c r="AE419" s="72">
        <v>1.04881</v>
      </c>
      <c r="AF419" s="73"/>
      <c r="AG419" s="74"/>
      <c r="AH419" s="72">
        <f t="shared" si="105"/>
        <v>1.3</v>
      </c>
      <c r="AI419" s="73"/>
      <c r="AJ419" s="74"/>
      <c r="AK419" s="81"/>
      <c r="AL419" s="82"/>
      <c r="AM419" s="83"/>
      <c r="AN419" s="88">
        <f>Z376*AH419*AK416</f>
        <v>92.47052932202398</v>
      </c>
      <c r="AO419" s="89"/>
      <c r="AP419" s="89"/>
      <c r="AQ419" s="90"/>
      <c r="AR419" s="88">
        <f>AH377*AH419*AK416</f>
        <v>33.5205668792337</v>
      </c>
      <c r="AS419" s="89"/>
      <c r="AT419" s="89"/>
      <c r="AU419" s="90"/>
      <c r="AV419" s="69">
        <f>AH359</f>
        <v>1095000</v>
      </c>
      <c r="AW419" s="70"/>
      <c r="AX419" s="70"/>
      <c r="AY419" s="71"/>
      <c r="AZ419" s="69" t="str">
        <f t="shared" si="106"/>
        <v>∞</v>
      </c>
      <c r="BA419" s="70"/>
      <c r="BB419" s="70"/>
      <c r="BC419" s="71"/>
      <c r="BD419" s="72">
        <f t="shared" si="107"/>
        <v>0</v>
      </c>
      <c r="BE419" s="73"/>
      <c r="BF419" s="74"/>
      <c r="BG419" s="81"/>
      <c r="BH419" s="82"/>
      <c r="BI419" s="83"/>
      <c r="BJ419" s="122"/>
      <c r="BK419" s="123"/>
      <c r="BL419" s="124"/>
    </row>
    <row r="420" spans="2:64" ht="18.75" customHeight="1">
      <c r="B420" s="91">
        <v>1101</v>
      </c>
      <c r="C420" s="92"/>
      <c r="D420" s="93"/>
      <c r="E420" s="130">
        <v>161861132000</v>
      </c>
      <c r="F420" s="76"/>
      <c r="G420" s="76"/>
      <c r="H420" s="77"/>
      <c r="I420" s="131">
        <v>1430</v>
      </c>
      <c r="J420" s="132"/>
      <c r="K420" s="133"/>
      <c r="L420" s="91">
        <v>1</v>
      </c>
      <c r="M420" s="92"/>
      <c r="N420" s="93"/>
      <c r="O420" s="84">
        <v>1</v>
      </c>
      <c r="P420" s="85"/>
      <c r="Q420" s="85"/>
      <c r="R420" s="86"/>
      <c r="S420" s="72">
        <v>3069.76</v>
      </c>
      <c r="T420" s="73"/>
      <c r="U420" s="73"/>
      <c r="V420" s="74"/>
      <c r="W420" s="87">
        <f>ABS(S420/E420*10^6*I420)</f>
        <v>27.120512168418546</v>
      </c>
      <c r="X420" s="70"/>
      <c r="Y420" s="70"/>
      <c r="Z420" s="71"/>
      <c r="AA420" s="91">
        <v>40</v>
      </c>
      <c r="AB420" s="93"/>
      <c r="AC420" s="91">
        <v>14</v>
      </c>
      <c r="AD420" s="93"/>
      <c r="AE420" s="72">
        <v>1.421013</v>
      </c>
      <c r="AF420" s="73"/>
      <c r="AG420" s="74"/>
      <c r="AH420" s="72">
        <f t="shared" si="105"/>
        <v>1.3</v>
      </c>
      <c r="AI420" s="73"/>
      <c r="AJ420" s="74"/>
      <c r="AK420" s="75">
        <f>IF(AA420&lt;25,1,IF(AC420&lt;=12,1,(25/AA420)^(1/4)))</f>
        <v>0.8891397050194614</v>
      </c>
      <c r="AL420" s="76"/>
      <c r="AM420" s="77"/>
      <c r="AN420" s="88">
        <f>Z376*AH420*AK420</f>
        <v>92.47052932202398</v>
      </c>
      <c r="AO420" s="89"/>
      <c r="AP420" s="89"/>
      <c r="AQ420" s="90"/>
      <c r="AR420" s="88">
        <f>AH377*AH420*AK420</f>
        <v>33.5205668792337</v>
      </c>
      <c r="AS420" s="89"/>
      <c r="AT420" s="89"/>
      <c r="AU420" s="90"/>
      <c r="AV420" s="69">
        <f>AH359</f>
        <v>1095000</v>
      </c>
      <c r="AW420" s="70"/>
      <c r="AX420" s="70"/>
      <c r="AY420" s="71"/>
      <c r="AZ420" s="69" t="str">
        <f t="shared" si="106"/>
        <v>∞</v>
      </c>
      <c r="BA420" s="70"/>
      <c r="BB420" s="70"/>
      <c r="BC420" s="71"/>
      <c r="BD420" s="72">
        <f t="shared" si="107"/>
        <v>0</v>
      </c>
      <c r="BE420" s="73"/>
      <c r="BF420" s="74"/>
      <c r="BG420" s="75">
        <f>SUM(BD420:BD423)</f>
        <v>0</v>
      </c>
      <c r="BH420" s="76"/>
      <c r="BI420" s="77"/>
      <c r="BJ420" s="114" t="str">
        <f>IF(BG420&lt;=1,"O.K","N.G")</f>
        <v>O.K</v>
      </c>
      <c r="BK420" s="117"/>
      <c r="BL420" s="118"/>
    </row>
    <row r="421" spans="2:64" ht="18.75" customHeight="1">
      <c r="B421" s="94"/>
      <c r="C421" s="95"/>
      <c r="D421" s="96"/>
      <c r="E421" s="78"/>
      <c r="F421" s="79"/>
      <c r="G421" s="79"/>
      <c r="H421" s="80"/>
      <c r="I421" s="134"/>
      <c r="J421" s="135"/>
      <c r="K421" s="136"/>
      <c r="L421" s="97"/>
      <c r="M421" s="98"/>
      <c r="N421" s="99"/>
      <c r="O421" s="84">
        <v>2</v>
      </c>
      <c r="P421" s="85"/>
      <c r="Q421" s="85"/>
      <c r="R421" s="86"/>
      <c r="S421" s="72">
        <v>881.16</v>
      </c>
      <c r="T421" s="73"/>
      <c r="U421" s="73"/>
      <c r="V421" s="74"/>
      <c r="W421" s="87">
        <f>ABS(S421/E420*10^6*I420)</f>
        <v>7.784813960154436</v>
      </c>
      <c r="X421" s="70"/>
      <c r="Y421" s="70"/>
      <c r="Z421" s="71"/>
      <c r="AA421" s="94"/>
      <c r="AB421" s="96"/>
      <c r="AC421" s="94"/>
      <c r="AD421" s="96"/>
      <c r="AE421" s="72">
        <v>1.10655</v>
      </c>
      <c r="AF421" s="73"/>
      <c r="AG421" s="74"/>
      <c r="AH421" s="72">
        <f t="shared" si="105"/>
        <v>1.3</v>
      </c>
      <c r="AI421" s="73"/>
      <c r="AJ421" s="74"/>
      <c r="AK421" s="78"/>
      <c r="AL421" s="79"/>
      <c r="AM421" s="80"/>
      <c r="AN421" s="88">
        <f>Z376*AH421*AK420</f>
        <v>92.47052932202398</v>
      </c>
      <c r="AO421" s="89"/>
      <c r="AP421" s="89"/>
      <c r="AQ421" s="90"/>
      <c r="AR421" s="88">
        <f>AH377*AH421*AK420</f>
        <v>33.5205668792337</v>
      </c>
      <c r="AS421" s="89"/>
      <c r="AT421" s="89"/>
      <c r="AU421" s="90"/>
      <c r="AV421" s="69">
        <f>AH359</f>
        <v>1095000</v>
      </c>
      <c r="AW421" s="70"/>
      <c r="AX421" s="70"/>
      <c r="AY421" s="71"/>
      <c r="AZ421" s="69" t="str">
        <f t="shared" si="106"/>
        <v>∞</v>
      </c>
      <c r="BA421" s="70"/>
      <c r="BB421" s="70"/>
      <c r="BC421" s="71"/>
      <c r="BD421" s="72">
        <f t="shared" si="107"/>
        <v>0</v>
      </c>
      <c r="BE421" s="73"/>
      <c r="BF421" s="74"/>
      <c r="BG421" s="78"/>
      <c r="BH421" s="79"/>
      <c r="BI421" s="80"/>
      <c r="BJ421" s="137"/>
      <c r="BK421" s="138"/>
      <c r="BL421" s="139"/>
    </row>
    <row r="422" spans="2:64" ht="18.75" customHeight="1">
      <c r="B422" s="94"/>
      <c r="C422" s="95"/>
      <c r="D422" s="96"/>
      <c r="E422" s="78"/>
      <c r="F422" s="79"/>
      <c r="G422" s="79"/>
      <c r="H422" s="80"/>
      <c r="I422" s="134"/>
      <c r="J422" s="135"/>
      <c r="K422" s="136"/>
      <c r="L422" s="91">
        <v>2</v>
      </c>
      <c r="M422" s="92"/>
      <c r="N422" s="93"/>
      <c r="O422" s="84">
        <v>1</v>
      </c>
      <c r="P422" s="85"/>
      <c r="Q422" s="85"/>
      <c r="R422" s="86"/>
      <c r="S422" s="72">
        <v>1032.64</v>
      </c>
      <c r="T422" s="73"/>
      <c r="U422" s="73"/>
      <c r="V422" s="74"/>
      <c r="W422" s="87">
        <f>ABS(S422/E420*10^6*I420)</f>
        <v>9.123099423275997</v>
      </c>
      <c r="X422" s="70"/>
      <c r="Y422" s="70"/>
      <c r="Z422" s="71"/>
      <c r="AA422" s="94"/>
      <c r="AB422" s="96"/>
      <c r="AC422" s="94"/>
      <c r="AD422" s="96"/>
      <c r="AE422" s="72">
        <v>1.126291</v>
      </c>
      <c r="AF422" s="73"/>
      <c r="AG422" s="74"/>
      <c r="AH422" s="72">
        <f t="shared" si="105"/>
        <v>1.3</v>
      </c>
      <c r="AI422" s="73"/>
      <c r="AJ422" s="74"/>
      <c r="AK422" s="78"/>
      <c r="AL422" s="79"/>
      <c r="AM422" s="80"/>
      <c r="AN422" s="88">
        <f>Z376*AH422*AK420</f>
        <v>92.47052932202398</v>
      </c>
      <c r="AO422" s="89"/>
      <c r="AP422" s="89"/>
      <c r="AQ422" s="90"/>
      <c r="AR422" s="88">
        <f>AH377*AH422*AK420</f>
        <v>33.5205668792337</v>
      </c>
      <c r="AS422" s="89"/>
      <c r="AT422" s="89"/>
      <c r="AU422" s="90"/>
      <c r="AV422" s="69">
        <f>AH359</f>
        <v>1095000</v>
      </c>
      <c r="AW422" s="70"/>
      <c r="AX422" s="70"/>
      <c r="AY422" s="71"/>
      <c r="AZ422" s="69" t="str">
        <f t="shared" si="106"/>
        <v>∞</v>
      </c>
      <c r="BA422" s="70"/>
      <c r="BB422" s="70"/>
      <c r="BC422" s="71"/>
      <c r="BD422" s="72">
        <f t="shared" si="107"/>
        <v>0</v>
      </c>
      <c r="BE422" s="73"/>
      <c r="BF422" s="74"/>
      <c r="BG422" s="78"/>
      <c r="BH422" s="79"/>
      <c r="BI422" s="80"/>
      <c r="BJ422" s="137"/>
      <c r="BK422" s="138"/>
      <c r="BL422" s="139"/>
    </row>
    <row r="423" spans="2:64" ht="18.75" customHeight="1">
      <c r="B423" s="97"/>
      <c r="C423" s="98"/>
      <c r="D423" s="99"/>
      <c r="E423" s="81"/>
      <c r="F423" s="82"/>
      <c r="G423" s="82"/>
      <c r="H423" s="83"/>
      <c r="I423" s="140"/>
      <c r="J423" s="141"/>
      <c r="K423" s="142"/>
      <c r="L423" s="97"/>
      <c r="M423" s="98"/>
      <c r="N423" s="99"/>
      <c r="O423" s="84">
        <v>2</v>
      </c>
      <c r="P423" s="85"/>
      <c r="Q423" s="85"/>
      <c r="R423" s="86"/>
      <c r="S423" s="72">
        <v>189.82</v>
      </c>
      <c r="T423" s="73"/>
      <c r="U423" s="73"/>
      <c r="V423" s="74"/>
      <c r="W423" s="87">
        <f>ABS(S423/E420*10^6*I420)</f>
        <v>1.6770091537479177</v>
      </c>
      <c r="X423" s="70"/>
      <c r="Y423" s="70"/>
      <c r="Z423" s="71"/>
      <c r="AA423" s="97"/>
      <c r="AB423" s="99"/>
      <c r="AC423" s="97"/>
      <c r="AD423" s="99"/>
      <c r="AE423" s="72">
        <v>1.022351</v>
      </c>
      <c r="AF423" s="73"/>
      <c r="AG423" s="74"/>
      <c r="AH423" s="72">
        <f t="shared" si="105"/>
        <v>1.3</v>
      </c>
      <c r="AI423" s="73"/>
      <c r="AJ423" s="74"/>
      <c r="AK423" s="81"/>
      <c r="AL423" s="82"/>
      <c r="AM423" s="83"/>
      <c r="AN423" s="88">
        <f>Z376*AH423*AK420</f>
        <v>92.47052932202398</v>
      </c>
      <c r="AO423" s="89"/>
      <c r="AP423" s="89"/>
      <c r="AQ423" s="90"/>
      <c r="AR423" s="88">
        <f>AH377*AH423*AK420</f>
        <v>33.5205668792337</v>
      </c>
      <c r="AS423" s="89"/>
      <c r="AT423" s="89"/>
      <c r="AU423" s="90"/>
      <c r="AV423" s="69">
        <f>AH359</f>
        <v>1095000</v>
      </c>
      <c r="AW423" s="70"/>
      <c r="AX423" s="70"/>
      <c r="AY423" s="71"/>
      <c r="AZ423" s="69" t="str">
        <f t="shared" si="106"/>
        <v>∞</v>
      </c>
      <c r="BA423" s="70"/>
      <c r="BB423" s="70"/>
      <c r="BC423" s="71"/>
      <c r="BD423" s="72">
        <f t="shared" si="107"/>
        <v>0</v>
      </c>
      <c r="BE423" s="73"/>
      <c r="BF423" s="74"/>
      <c r="BG423" s="81"/>
      <c r="BH423" s="82"/>
      <c r="BI423" s="83"/>
      <c r="BJ423" s="122"/>
      <c r="BK423" s="123"/>
      <c r="BL423" s="124"/>
    </row>
    <row r="424" spans="2:64" ht="18.75" customHeight="1">
      <c r="B424" s="91">
        <v>1201</v>
      </c>
      <c r="C424" s="92"/>
      <c r="D424" s="93"/>
      <c r="E424" s="130">
        <v>128503486833.333</v>
      </c>
      <c r="F424" s="76"/>
      <c r="G424" s="76"/>
      <c r="H424" s="77"/>
      <c r="I424" s="131">
        <v>1435</v>
      </c>
      <c r="J424" s="132"/>
      <c r="K424" s="133"/>
      <c r="L424" s="91">
        <v>1</v>
      </c>
      <c r="M424" s="92"/>
      <c r="N424" s="93"/>
      <c r="O424" s="84">
        <v>1</v>
      </c>
      <c r="P424" s="85"/>
      <c r="Q424" s="85"/>
      <c r="R424" s="86"/>
      <c r="S424" s="72">
        <v>3808.53</v>
      </c>
      <c r="T424" s="73"/>
      <c r="U424" s="73"/>
      <c r="V424" s="74"/>
      <c r="W424" s="87">
        <f>ABS(S424/E424*10^6*I424)</f>
        <v>42.52990081964337</v>
      </c>
      <c r="X424" s="70"/>
      <c r="Y424" s="70"/>
      <c r="Z424" s="71"/>
      <c r="AA424" s="91">
        <v>30</v>
      </c>
      <c r="AB424" s="93"/>
      <c r="AC424" s="91">
        <v>14</v>
      </c>
      <c r="AD424" s="93"/>
      <c r="AE424" s="72">
        <v>1</v>
      </c>
      <c r="AF424" s="73"/>
      <c r="AG424" s="74"/>
      <c r="AH424" s="72">
        <f t="shared" si="105"/>
        <v>1.3</v>
      </c>
      <c r="AI424" s="73"/>
      <c r="AJ424" s="74"/>
      <c r="AK424" s="75">
        <f>IF(AA424&lt;25,1,IF(AC424&lt;=12,1,(25/AA424)^(1/4)))</f>
        <v>0.9554427922043668</v>
      </c>
      <c r="AL424" s="76"/>
      <c r="AM424" s="77"/>
      <c r="AN424" s="88">
        <f>Z376*AH424*AK424</f>
        <v>99.36605038925414</v>
      </c>
      <c r="AO424" s="89"/>
      <c r="AP424" s="89"/>
      <c r="AQ424" s="90"/>
      <c r="AR424" s="88">
        <f>AH377*AH424*AK424</f>
        <v>36.02019326610463</v>
      </c>
      <c r="AS424" s="89"/>
      <c r="AT424" s="89"/>
      <c r="AU424" s="90"/>
      <c r="AV424" s="69">
        <f>AH359</f>
        <v>1095000</v>
      </c>
      <c r="AW424" s="70"/>
      <c r="AX424" s="70"/>
      <c r="AY424" s="71"/>
      <c r="AZ424" s="69">
        <f t="shared" si="106"/>
        <v>25507093.211184137</v>
      </c>
      <c r="BA424" s="70"/>
      <c r="BB424" s="70"/>
      <c r="BC424" s="71"/>
      <c r="BD424" s="72">
        <f t="shared" si="107"/>
        <v>0.04292923505371728</v>
      </c>
      <c r="BE424" s="73"/>
      <c r="BF424" s="74"/>
      <c r="BG424" s="75">
        <f>SUM(BD424:BD427)</f>
        <v>0.04292923505371728</v>
      </c>
      <c r="BH424" s="76"/>
      <c r="BI424" s="77"/>
      <c r="BJ424" s="114" t="str">
        <f>IF(BG424&lt;=1,"O.K","N.G")</f>
        <v>O.K</v>
      </c>
      <c r="BK424" s="117"/>
      <c r="BL424" s="118"/>
    </row>
    <row r="425" spans="2:64" ht="18.75" customHeight="1">
      <c r="B425" s="94"/>
      <c r="C425" s="95"/>
      <c r="D425" s="96"/>
      <c r="E425" s="78"/>
      <c r="F425" s="79"/>
      <c r="G425" s="79"/>
      <c r="H425" s="80"/>
      <c r="I425" s="134"/>
      <c r="J425" s="135"/>
      <c r="K425" s="136"/>
      <c r="L425" s="97"/>
      <c r="M425" s="98"/>
      <c r="N425" s="99"/>
      <c r="O425" s="84">
        <v>2</v>
      </c>
      <c r="P425" s="85"/>
      <c r="Q425" s="85"/>
      <c r="R425" s="86"/>
      <c r="S425" s="72">
        <v>38.44</v>
      </c>
      <c r="T425" s="73"/>
      <c r="U425" s="73"/>
      <c r="V425" s="74"/>
      <c r="W425" s="87">
        <f>ABS(S425/E424*10^6*I424)</f>
        <v>0.42925994740939183</v>
      </c>
      <c r="X425" s="70"/>
      <c r="Y425" s="70"/>
      <c r="Z425" s="71"/>
      <c r="AA425" s="94"/>
      <c r="AB425" s="96"/>
      <c r="AC425" s="94"/>
      <c r="AD425" s="96"/>
      <c r="AE425" s="72">
        <v>1.021912</v>
      </c>
      <c r="AF425" s="73"/>
      <c r="AG425" s="74"/>
      <c r="AH425" s="72">
        <f t="shared" si="105"/>
        <v>1.3</v>
      </c>
      <c r="AI425" s="73"/>
      <c r="AJ425" s="74"/>
      <c r="AK425" s="78"/>
      <c r="AL425" s="79"/>
      <c r="AM425" s="80"/>
      <c r="AN425" s="88">
        <f>Z376*AH425*AK424</f>
        <v>99.36605038925414</v>
      </c>
      <c r="AO425" s="89"/>
      <c r="AP425" s="89"/>
      <c r="AQ425" s="90"/>
      <c r="AR425" s="88">
        <f>AH377*AH425*AK424</f>
        <v>36.02019326610463</v>
      </c>
      <c r="AS425" s="89"/>
      <c r="AT425" s="89"/>
      <c r="AU425" s="90"/>
      <c r="AV425" s="69">
        <f>AH359</f>
        <v>1095000</v>
      </c>
      <c r="AW425" s="70"/>
      <c r="AX425" s="70"/>
      <c r="AY425" s="71"/>
      <c r="AZ425" s="69" t="str">
        <f t="shared" si="106"/>
        <v>∞</v>
      </c>
      <c r="BA425" s="70"/>
      <c r="BB425" s="70"/>
      <c r="BC425" s="71"/>
      <c r="BD425" s="72">
        <f t="shared" si="107"/>
        <v>0</v>
      </c>
      <c r="BE425" s="73"/>
      <c r="BF425" s="74"/>
      <c r="BG425" s="78"/>
      <c r="BH425" s="79"/>
      <c r="BI425" s="80"/>
      <c r="BJ425" s="137"/>
      <c r="BK425" s="138"/>
      <c r="BL425" s="139"/>
    </row>
    <row r="426" spans="2:64" ht="18.75" customHeight="1">
      <c r="B426" s="94"/>
      <c r="C426" s="95"/>
      <c r="D426" s="96"/>
      <c r="E426" s="78"/>
      <c r="F426" s="79"/>
      <c r="G426" s="79"/>
      <c r="H426" s="80"/>
      <c r="I426" s="134"/>
      <c r="J426" s="135"/>
      <c r="K426" s="136"/>
      <c r="L426" s="91">
        <v>2</v>
      </c>
      <c r="M426" s="92"/>
      <c r="N426" s="93"/>
      <c r="O426" s="84">
        <v>1</v>
      </c>
      <c r="P426" s="85"/>
      <c r="Q426" s="85"/>
      <c r="R426" s="86"/>
      <c r="S426" s="72">
        <v>1383.6</v>
      </c>
      <c r="T426" s="73"/>
      <c r="U426" s="73"/>
      <c r="V426" s="74"/>
      <c r="W426" s="87">
        <f>ABS(S426/E424*10^6*I424)</f>
        <v>15.450678023819837</v>
      </c>
      <c r="X426" s="70"/>
      <c r="Y426" s="70"/>
      <c r="Z426" s="71"/>
      <c r="AA426" s="94"/>
      <c r="AB426" s="96"/>
      <c r="AC426" s="94"/>
      <c r="AD426" s="96"/>
      <c r="AE426" s="72">
        <v>2.468042</v>
      </c>
      <c r="AF426" s="73"/>
      <c r="AG426" s="74"/>
      <c r="AH426" s="72">
        <f t="shared" si="105"/>
        <v>1.3</v>
      </c>
      <c r="AI426" s="73"/>
      <c r="AJ426" s="74"/>
      <c r="AK426" s="78"/>
      <c r="AL426" s="79"/>
      <c r="AM426" s="80"/>
      <c r="AN426" s="88">
        <f>Z376*AH426*AK424</f>
        <v>99.36605038925414</v>
      </c>
      <c r="AO426" s="89"/>
      <c r="AP426" s="89"/>
      <c r="AQ426" s="90"/>
      <c r="AR426" s="88">
        <f>AH377*AH426*AK424</f>
        <v>36.02019326610463</v>
      </c>
      <c r="AS426" s="89"/>
      <c r="AT426" s="89"/>
      <c r="AU426" s="90"/>
      <c r="AV426" s="69">
        <f>AH359</f>
        <v>1095000</v>
      </c>
      <c r="AW426" s="70"/>
      <c r="AX426" s="70"/>
      <c r="AY426" s="71"/>
      <c r="AZ426" s="69" t="str">
        <f t="shared" si="106"/>
        <v>∞</v>
      </c>
      <c r="BA426" s="70"/>
      <c r="BB426" s="70"/>
      <c r="BC426" s="71"/>
      <c r="BD426" s="72">
        <f t="shared" si="107"/>
        <v>0</v>
      </c>
      <c r="BE426" s="73"/>
      <c r="BF426" s="74"/>
      <c r="BG426" s="78"/>
      <c r="BH426" s="79"/>
      <c r="BI426" s="80"/>
      <c r="BJ426" s="137"/>
      <c r="BK426" s="138"/>
      <c r="BL426" s="139"/>
    </row>
    <row r="427" spans="2:64" ht="18.75" customHeight="1">
      <c r="B427" s="97"/>
      <c r="C427" s="98"/>
      <c r="D427" s="99"/>
      <c r="E427" s="81"/>
      <c r="F427" s="82"/>
      <c r="G427" s="82"/>
      <c r="H427" s="83"/>
      <c r="I427" s="140"/>
      <c r="J427" s="141"/>
      <c r="K427" s="142"/>
      <c r="L427" s="97"/>
      <c r="M427" s="98"/>
      <c r="N427" s="99"/>
      <c r="O427" s="84">
        <v>2</v>
      </c>
      <c r="P427" s="85"/>
      <c r="Q427" s="85"/>
      <c r="R427" s="86"/>
      <c r="S427" s="72">
        <v>63.83</v>
      </c>
      <c r="T427" s="73"/>
      <c r="U427" s="73"/>
      <c r="V427" s="74"/>
      <c r="W427" s="87">
        <f>ABS(S427/E424*10^6*I424)</f>
        <v>0.7127903861379158</v>
      </c>
      <c r="X427" s="70"/>
      <c r="Y427" s="70"/>
      <c r="Z427" s="71"/>
      <c r="AA427" s="97"/>
      <c r="AB427" s="99"/>
      <c r="AC427" s="97"/>
      <c r="AD427" s="99"/>
      <c r="AE427" s="72">
        <v>1.036384</v>
      </c>
      <c r="AF427" s="73"/>
      <c r="AG427" s="74"/>
      <c r="AH427" s="72">
        <f t="shared" si="105"/>
        <v>1.3</v>
      </c>
      <c r="AI427" s="73"/>
      <c r="AJ427" s="74"/>
      <c r="AK427" s="81"/>
      <c r="AL427" s="82"/>
      <c r="AM427" s="83"/>
      <c r="AN427" s="88">
        <f>Z376*AH427*AK424</f>
        <v>99.36605038925414</v>
      </c>
      <c r="AO427" s="89"/>
      <c r="AP427" s="89"/>
      <c r="AQ427" s="90"/>
      <c r="AR427" s="88">
        <f>AH377*AH427*AK424</f>
        <v>36.02019326610463</v>
      </c>
      <c r="AS427" s="89"/>
      <c r="AT427" s="89"/>
      <c r="AU427" s="90"/>
      <c r="AV427" s="69">
        <f>AH359</f>
        <v>1095000</v>
      </c>
      <c r="AW427" s="70"/>
      <c r="AX427" s="70"/>
      <c r="AY427" s="71"/>
      <c r="AZ427" s="69" t="str">
        <f t="shared" si="106"/>
        <v>∞</v>
      </c>
      <c r="BA427" s="70"/>
      <c r="BB427" s="70"/>
      <c r="BC427" s="71"/>
      <c r="BD427" s="72">
        <f t="shared" si="107"/>
        <v>0</v>
      </c>
      <c r="BE427" s="73"/>
      <c r="BF427" s="74"/>
      <c r="BG427" s="81"/>
      <c r="BH427" s="82"/>
      <c r="BI427" s="83"/>
      <c r="BJ427" s="122"/>
      <c r="BK427" s="123"/>
      <c r="BL427" s="124"/>
    </row>
    <row r="428" spans="2:64" ht="18.75" customHeight="1">
      <c r="B428" s="91">
        <v>1301</v>
      </c>
      <c r="C428" s="92"/>
      <c r="D428" s="93"/>
      <c r="E428" s="130">
        <v>161861132000</v>
      </c>
      <c r="F428" s="76"/>
      <c r="G428" s="76"/>
      <c r="H428" s="77"/>
      <c r="I428" s="131">
        <v>1430</v>
      </c>
      <c r="J428" s="132"/>
      <c r="K428" s="133"/>
      <c r="L428" s="91">
        <v>1</v>
      </c>
      <c r="M428" s="92"/>
      <c r="N428" s="93"/>
      <c r="O428" s="84">
        <v>1</v>
      </c>
      <c r="P428" s="85"/>
      <c r="Q428" s="85"/>
      <c r="R428" s="86"/>
      <c r="S428" s="72">
        <v>4241.61</v>
      </c>
      <c r="T428" s="73"/>
      <c r="U428" s="73"/>
      <c r="V428" s="74"/>
      <c r="W428" s="87">
        <f>ABS(S428/E428*10^6*I428)</f>
        <v>37.473494872135205</v>
      </c>
      <c r="X428" s="70"/>
      <c r="Y428" s="70"/>
      <c r="Z428" s="71"/>
      <c r="AA428" s="91">
        <v>40</v>
      </c>
      <c r="AB428" s="93"/>
      <c r="AC428" s="91">
        <v>14</v>
      </c>
      <c r="AD428" s="93"/>
      <c r="AE428" s="72">
        <v>1</v>
      </c>
      <c r="AF428" s="73"/>
      <c r="AG428" s="74"/>
      <c r="AH428" s="72">
        <f t="shared" si="105"/>
        <v>1.3</v>
      </c>
      <c r="AI428" s="73"/>
      <c r="AJ428" s="74"/>
      <c r="AK428" s="75">
        <f>IF(AA428&lt;25,1,IF(AC428&lt;=12,1,(25/AA428)^(1/4)))</f>
        <v>0.8891397050194614</v>
      </c>
      <c r="AL428" s="76"/>
      <c r="AM428" s="77"/>
      <c r="AN428" s="88">
        <f>Z376*AH428*AK428</f>
        <v>92.47052932202398</v>
      </c>
      <c r="AO428" s="89"/>
      <c r="AP428" s="89"/>
      <c r="AQ428" s="90"/>
      <c r="AR428" s="88">
        <f>AH377*AH428*AK428</f>
        <v>33.5205668792337</v>
      </c>
      <c r="AS428" s="89"/>
      <c r="AT428" s="89"/>
      <c r="AU428" s="90"/>
      <c r="AV428" s="69">
        <f>AH359</f>
        <v>1095000</v>
      </c>
      <c r="AW428" s="70"/>
      <c r="AX428" s="70"/>
      <c r="AY428" s="71"/>
      <c r="AZ428" s="69">
        <f t="shared" si="106"/>
        <v>30051588.367136247</v>
      </c>
      <c r="BA428" s="70"/>
      <c r="BB428" s="70"/>
      <c r="BC428" s="71"/>
      <c r="BD428" s="72">
        <f t="shared" si="107"/>
        <v>0.03643734190095149</v>
      </c>
      <c r="BE428" s="73"/>
      <c r="BF428" s="74"/>
      <c r="BG428" s="75">
        <f>SUM(BD428:BD431)</f>
        <v>0.03643734190095149</v>
      </c>
      <c r="BH428" s="76"/>
      <c r="BI428" s="77"/>
      <c r="BJ428" s="114" t="str">
        <f>IF(BG428&lt;=1,"O.K","N.G")</f>
        <v>O.K</v>
      </c>
      <c r="BK428" s="117"/>
      <c r="BL428" s="118"/>
    </row>
    <row r="429" spans="2:64" ht="18.75" customHeight="1">
      <c r="B429" s="94"/>
      <c r="C429" s="95"/>
      <c r="D429" s="96"/>
      <c r="E429" s="78"/>
      <c r="F429" s="79"/>
      <c r="G429" s="79"/>
      <c r="H429" s="80"/>
      <c r="I429" s="134"/>
      <c r="J429" s="135"/>
      <c r="K429" s="136"/>
      <c r="L429" s="97"/>
      <c r="M429" s="98"/>
      <c r="N429" s="99"/>
      <c r="O429" s="84">
        <v>2</v>
      </c>
      <c r="P429" s="85"/>
      <c r="Q429" s="85"/>
      <c r="R429" s="86"/>
      <c r="S429" s="72">
        <v>393.16</v>
      </c>
      <c r="T429" s="73"/>
      <c r="U429" s="73"/>
      <c r="V429" s="74"/>
      <c r="W429" s="87">
        <f>ABS(S429/E428*10^6*I428)</f>
        <v>3.473463907320258</v>
      </c>
      <c r="X429" s="70"/>
      <c r="Y429" s="70"/>
      <c r="Z429" s="71"/>
      <c r="AA429" s="94"/>
      <c r="AB429" s="96"/>
      <c r="AC429" s="94"/>
      <c r="AD429" s="96"/>
      <c r="AE429" s="72">
        <v>1</v>
      </c>
      <c r="AF429" s="73"/>
      <c r="AG429" s="74"/>
      <c r="AH429" s="72">
        <f t="shared" si="105"/>
        <v>1.3</v>
      </c>
      <c r="AI429" s="73"/>
      <c r="AJ429" s="74"/>
      <c r="AK429" s="78"/>
      <c r="AL429" s="79"/>
      <c r="AM429" s="80"/>
      <c r="AN429" s="88">
        <f>Z376*AH429*AK428</f>
        <v>92.47052932202398</v>
      </c>
      <c r="AO429" s="89"/>
      <c r="AP429" s="89"/>
      <c r="AQ429" s="90"/>
      <c r="AR429" s="88">
        <f>AH377*AH429*AK428</f>
        <v>33.5205668792337</v>
      </c>
      <c r="AS429" s="89"/>
      <c r="AT429" s="89"/>
      <c r="AU429" s="90"/>
      <c r="AV429" s="69">
        <f>AH359</f>
        <v>1095000</v>
      </c>
      <c r="AW429" s="70"/>
      <c r="AX429" s="70"/>
      <c r="AY429" s="71"/>
      <c r="AZ429" s="69" t="str">
        <f t="shared" si="106"/>
        <v>∞</v>
      </c>
      <c r="BA429" s="70"/>
      <c r="BB429" s="70"/>
      <c r="BC429" s="71"/>
      <c r="BD429" s="72">
        <f t="shared" si="107"/>
        <v>0</v>
      </c>
      <c r="BE429" s="73"/>
      <c r="BF429" s="74"/>
      <c r="BG429" s="78"/>
      <c r="BH429" s="79"/>
      <c r="BI429" s="80"/>
      <c r="BJ429" s="137"/>
      <c r="BK429" s="138"/>
      <c r="BL429" s="139"/>
    </row>
    <row r="430" spans="2:64" ht="18.75" customHeight="1">
      <c r="B430" s="94"/>
      <c r="C430" s="95"/>
      <c r="D430" s="96"/>
      <c r="E430" s="78"/>
      <c r="F430" s="79"/>
      <c r="G430" s="79"/>
      <c r="H430" s="80"/>
      <c r="I430" s="134"/>
      <c r="J430" s="135"/>
      <c r="K430" s="136"/>
      <c r="L430" s="91">
        <v>2</v>
      </c>
      <c r="M430" s="92"/>
      <c r="N430" s="93"/>
      <c r="O430" s="84">
        <v>1</v>
      </c>
      <c r="P430" s="85"/>
      <c r="Q430" s="85"/>
      <c r="R430" s="86"/>
      <c r="S430" s="72">
        <v>1587.41</v>
      </c>
      <c r="T430" s="73"/>
      <c r="U430" s="73"/>
      <c r="V430" s="74"/>
      <c r="W430" s="87">
        <f>ABS(S430/E428*10^6*I428)</f>
        <v>14.024344646248984</v>
      </c>
      <c r="X430" s="70"/>
      <c r="Y430" s="70"/>
      <c r="Z430" s="71"/>
      <c r="AA430" s="94"/>
      <c r="AB430" s="96"/>
      <c r="AC430" s="94"/>
      <c r="AD430" s="96"/>
      <c r="AE430" s="72">
        <v>1</v>
      </c>
      <c r="AF430" s="73"/>
      <c r="AG430" s="74"/>
      <c r="AH430" s="72">
        <f t="shared" si="105"/>
        <v>1.3</v>
      </c>
      <c r="AI430" s="73"/>
      <c r="AJ430" s="74"/>
      <c r="AK430" s="78"/>
      <c r="AL430" s="79"/>
      <c r="AM430" s="80"/>
      <c r="AN430" s="88">
        <f>Z376*AH430*AK428</f>
        <v>92.47052932202398</v>
      </c>
      <c r="AO430" s="89"/>
      <c r="AP430" s="89"/>
      <c r="AQ430" s="90"/>
      <c r="AR430" s="88">
        <f>AH377*AH430*AK428</f>
        <v>33.5205668792337</v>
      </c>
      <c r="AS430" s="89"/>
      <c r="AT430" s="89"/>
      <c r="AU430" s="90"/>
      <c r="AV430" s="69">
        <f>AH359</f>
        <v>1095000</v>
      </c>
      <c r="AW430" s="70"/>
      <c r="AX430" s="70"/>
      <c r="AY430" s="71"/>
      <c r="AZ430" s="69" t="str">
        <f t="shared" si="106"/>
        <v>∞</v>
      </c>
      <c r="BA430" s="70"/>
      <c r="BB430" s="70"/>
      <c r="BC430" s="71"/>
      <c r="BD430" s="72">
        <f t="shared" si="107"/>
        <v>0</v>
      </c>
      <c r="BE430" s="73"/>
      <c r="BF430" s="74"/>
      <c r="BG430" s="78"/>
      <c r="BH430" s="79"/>
      <c r="BI430" s="80"/>
      <c r="BJ430" s="137"/>
      <c r="BK430" s="138"/>
      <c r="BL430" s="139"/>
    </row>
    <row r="431" spans="2:64" ht="18.75" customHeight="1">
      <c r="B431" s="97"/>
      <c r="C431" s="98"/>
      <c r="D431" s="99"/>
      <c r="E431" s="81"/>
      <c r="F431" s="82"/>
      <c r="G431" s="82"/>
      <c r="H431" s="83"/>
      <c r="I431" s="140"/>
      <c r="J431" s="141"/>
      <c r="K431" s="142"/>
      <c r="L431" s="97"/>
      <c r="M431" s="98"/>
      <c r="N431" s="99"/>
      <c r="O431" s="84">
        <v>2</v>
      </c>
      <c r="P431" s="85"/>
      <c r="Q431" s="85"/>
      <c r="R431" s="86"/>
      <c r="S431" s="72">
        <v>210.4</v>
      </c>
      <c r="T431" s="73"/>
      <c r="U431" s="73"/>
      <c r="V431" s="74"/>
      <c r="W431" s="87">
        <f>ABS(S431/E428*10^6*I428)</f>
        <v>1.8588279735989983</v>
      </c>
      <c r="X431" s="70"/>
      <c r="Y431" s="70"/>
      <c r="Z431" s="71"/>
      <c r="AA431" s="97"/>
      <c r="AB431" s="99"/>
      <c r="AC431" s="97"/>
      <c r="AD431" s="99"/>
      <c r="AE431" s="72">
        <v>1</v>
      </c>
      <c r="AF431" s="73"/>
      <c r="AG431" s="74"/>
      <c r="AH431" s="72">
        <f t="shared" si="105"/>
        <v>1.3</v>
      </c>
      <c r="AI431" s="73"/>
      <c r="AJ431" s="74"/>
      <c r="AK431" s="81"/>
      <c r="AL431" s="82"/>
      <c r="AM431" s="83"/>
      <c r="AN431" s="88">
        <f>Z376*AH431*AK428</f>
        <v>92.47052932202398</v>
      </c>
      <c r="AO431" s="89"/>
      <c r="AP431" s="89"/>
      <c r="AQ431" s="90"/>
      <c r="AR431" s="88">
        <f>AH377*AH431*AK428</f>
        <v>33.5205668792337</v>
      </c>
      <c r="AS431" s="89"/>
      <c r="AT431" s="89"/>
      <c r="AU431" s="90"/>
      <c r="AV431" s="69">
        <f>AH359</f>
        <v>1095000</v>
      </c>
      <c r="AW431" s="70"/>
      <c r="AX431" s="70"/>
      <c r="AY431" s="71"/>
      <c r="AZ431" s="69" t="str">
        <f t="shared" si="106"/>
        <v>∞</v>
      </c>
      <c r="BA431" s="70"/>
      <c r="BB431" s="70"/>
      <c r="BC431" s="71"/>
      <c r="BD431" s="72">
        <f t="shared" si="107"/>
        <v>0</v>
      </c>
      <c r="BE431" s="73"/>
      <c r="BF431" s="74"/>
      <c r="BG431" s="81"/>
      <c r="BH431" s="82"/>
      <c r="BI431" s="83"/>
      <c r="BJ431" s="122"/>
      <c r="BK431" s="123"/>
      <c r="BL431" s="124"/>
    </row>
    <row r="432" spans="2:64" ht="18.75" customHeight="1">
      <c r="B432" s="91">
        <v>1401</v>
      </c>
      <c r="C432" s="92"/>
      <c r="D432" s="93"/>
      <c r="E432" s="130">
        <v>128503486833.333</v>
      </c>
      <c r="F432" s="76"/>
      <c r="G432" s="76"/>
      <c r="H432" s="77"/>
      <c r="I432" s="131">
        <v>1435</v>
      </c>
      <c r="J432" s="132"/>
      <c r="K432" s="133"/>
      <c r="L432" s="91">
        <v>1</v>
      </c>
      <c r="M432" s="92"/>
      <c r="N432" s="93"/>
      <c r="O432" s="84">
        <v>1</v>
      </c>
      <c r="P432" s="85"/>
      <c r="Q432" s="85"/>
      <c r="R432" s="86"/>
      <c r="S432" s="72">
        <v>4184.32</v>
      </c>
      <c r="T432" s="73"/>
      <c r="U432" s="73"/>
      <c r="V432" s="74"/>
      <c r="W432" s="87">
        <f>ABS(S432/E432*10^6*I432)</f>
        <v>46.72635231904439</v>
      </c>
      <c r="X432" s="70"/>
      <c r="Y432" s="70"/>
      <c r="Z432" s="71"/>
      <c r="AA432" s="91">
        <v>30</v>
      </c>
      <c r="AB432" s="93"/>
      <c r="AC432" s="91">
        <v>14</v>
      </c>
      <c r="AD432" s="93"/>
      <c r="AE432" s="72">
        <v>1</v>
      </c>
      <c r="AF432" s="73"/>
      <c r="AG432" s="74"/>
      <c r="AH432" s="72">
        <f t="shared" si="105"/>
        <v>1.3</v>
      </c>
      <c r="AI432" s="73"/>
      <c r="AJ432" s="74"/>
      <c r="AK432" s="75">
        <f>IF(AA432&lt;25,1,IF(AC432&lt;=12,1,(25/AA432)^(1/4)))</f>
        <v>0.9554427922043668</v>
      </c>
      <c r="AL432" s="76"/>
      <c r="AM432" s="77"/>
      <c r="AN432" s="88">
        <f>Z376*AH432*AK432</f>
        <v>99.36605038925414</v>
      </c>
      <c r="AO432" s="89"/>
      <c r="AP432" s="89"/>
      <c r="AQ432" s="90"/>
      <c r="AR432" s="88">
        <f>AH377*AH432*AK432</f>
        <v>36.02019326610463</v>
      </c>
      <c r="AS432" s="89"/>
      <c r="AT432" s="89"/>
      <c r="AU432" s="90"/>
      <c r="AV432" s="69">
        <f>AH359</f>
        <v>1095000</v>
      </c>
      <c r="AW432" s="70"/>
      <c r="AX432" s="70"/>
      <c r="AY432" s="71"/>
      <c r="AZ432" s="69">
        <f t="shared" si="106"/>
        <v>19233505.289936673</v>
      </c>
      <c r="BA432" s="70"/>
      <c r="BB432" s="70"/>
      <c r="BC432" s="71"/>
      <c r="BD432" s="72">
        <f t="shared" si="107"/>
        <v>0.05693190000955906</v>
      </c>
      <c r="BE432" s="73"/>
      <c r="BF432" s="74"/>
      <c r="BG432" s="75">
        <f>SUM(BD432:BD435)</f>
        <v>0.05693190000955906</v>
      </c>
      <c r="BH432" s="76"/>
      <c r="BI432" s="77"/>
      <c r="BJ432" s="114" t="str">
        <f>IF(BG432&lt;=1,"O.K","N.G")</f>
        <v>O.K</v>
      </c>
      <c r="BK432" s="117"/>
      <c r="BL432" s="118"/>
    </row>
    <row r="433" spans="2:64" ht="18.75" customHeight="1">
      <c r="B433" s="94"/>
      <c r="C433" s="95"/>
      <c r="D433" s="96"/>
      <c r="E433" s="78"/>
      <c r="F433" s="79"/>
      <c r="G433" s="79"/>
      <c r="H433" s="80"/>
      <c r="I433" s="134"/>
      <c r="J433" s="135"/>
      <c r="K433" s="136"/>
      <c r="L433" s="97"/>
      <c r="M433" s="98"/>
      <c r="N433" s="99"/>
      <c r="O433" s="84">
        <v>2</v>
      </c>
      <c r="P433" s="85"/>
      <c r="Q433" s="85"/>
      <c r="R433" s="86"/>
      <c r="S433" s="72">
        <v>741.99</v>
      </c>
      <c r="T433" s="73"/>
      <c r="U433" s="73"/>
      <c r="V433" s="74"/>
      <c r="W433" s="87">
        <f>ABS(S433/E432*10^6*I432)</f>
        <v>8.285811352192889</v>
      </c>
      <c r="X433" s="70"/>
      <c r="Y433" s="70"/>
      <c r="Z433" s="71"/>
      <c r="AA433" s="94"/>
      <c r="AB433" s="96"/>
      <c r="AC433" s="94"/>
      <c r="AD433" s="96"/>
      <c r="AE433" s="72">
        <v>1</v>
      </c>
      <c r="AF433" s="73"/>
      <c r="AG433" s="74"/>
      <c r="AH433" s="72">
        <f t="shared" si="105"/>
        <v>1.3</v>
      </c>
      <c r="AI433" s="73"/>
      <c r="AJ433" s="74"/>
      <c r="AK433" s="78"/>
      <c r="AL433" s="79"/>
      <c r="AM433" s="80"/>
      <c r="AN433" s="88">
        <f>Z376*AH433*AK432</f>
        <v>99.36605038925414</v>
      </c>
      <c r="AO433" s="89"/>
      <c r="AP433" s="89"/>
      <c r="AQ433" s="90"/>
      <c r="AR433" s="88">
        <f>AH377*AH433*AK432</f>
        <v>36.02019326610463</v>
      </c>
      <c r="AS433" s="89"/>
      <c r="AT433" s="89"/>
      <c r="AU433" s="90"/>
      <c r="AV433" s="69">
        <f>AH359</f>
        <v>1095000</v>
      </c>
      <c r="AW433" s="70"/>
      <c r="AX433" s="70"/>
      <c r="AY433" s="71"/>
      <c r="AZ433" s="69" t="str">
        <f t="shared" si="106"/>
        <v>∞</v>
      </c>
      <c r="BA433" s="70"/>
      <c r="BB433" s="70"/>
      <c r="BC433" s="71"/>
      <c r="BD433" s="72">
        <f t="shared" si="107"/>
        <v>0</v>
      </c>
      <c r="BE433" s="73"/>
      <c r="BF433" s="74"/>
      <c r="BG433" s="78"/>
      <c r="BH433" s="79"/>
      <c r="BI433" s="80"/>
      <c r="BJ433" s="137"/>
      <c r="BK433" s="138"/>
      <c r="BL433" s="139"/>
    </row>
    <row r="434" spans="2:64" ht="18.75" customHeight="1">
      <c r="B434" s="94"/>
      <c r="C434" s="95"/>
      <c r="D434" s="96"/>
      <c r="E434" s="78"/>
      <c r="F434" s="79"/>
      <c r="G434" s="79"/>
      <c r="H434" s="80"/>
      <c r="I434" s="134"/>
      <c r="J434" s="135"/>
      <c r="K434" s="136"/>
      <c r="L434" s="91">
        <v>2</v>
      </c>
      <c r="M434" s="92"/>
      <c r="N434" s="93"/>
      <c r="O434" s="84">
        <v>1</v>
      </c>
      <c r="P434" s="85"/>
      <c r="Q434" s="85"/>
      <c r="R434" s="86"/>
      <c r="S434" s="72">
        <v>1576.17</v>
      </c>
      <c r="T434" s="73"/>
      <c r="U434" s="73"/>
      <c r="V434" s="74"/>
      <c r="W434" s="87">
        <f>ABS(S434/E432*10^6*I432)</f>
        <v>17.601109555365795</v>
      </c>
      <c r="X434" s="70"/>
      <c r="Y434" s="70"/>
      <c r="Z434" s="71"/>
      <c r="AA434" s="94"/>
      <c r="AB434" s="96"/>
      <c r="AC434" s="94"/>
      <c r="AD434" s="96"/>
      <c r="AE434" s="72">
        <v>1</v>
      </c>
      <c r="AF434" s="73"/>
      <c r="AG434" s="74"/>
      <c r="AH434" s="72">
        <f t="shared" si="105"/>
        <v>1.3</v>
      </c>
      <c r="AI434" s="73"/>
      <c r="AJ434" s="74"/>
      <c r="AK434" s="78"/>
      <c r="AL434" s="79"/>
      <c r="AM434" s="80"/>
      <c r="AN434" s="88">
        <f>Z376*AH434*AK432</f>
        <v>99.36605038925414</v>
      </c>
      <c r="AO434" s="89"/>
      <c r="AP434" s="89"/>
      <c r="AQ434" s="90"/>
      <c r="AR434" s="88">
        <f>AH377*AH434*AK432</f>
        <v>36.02019326610463</v>
      </c>
      <c r="AS434" s="89"/>
      <c r="AT434" s="89"/>
      <c r="AU434" s="90"/>
      <c r="AV434" s="69">
        <f>AH359</f>
        <v>1095000</v>
      </c>
      <c r="AW434" s="70"/>
      <c r="AX434" s="70"/>
      <c r="AY434" s="71"/>
      <c r="AZ434" s="69" t="str">
        <f t="shared" si="106"/>
        <v>∞</v>
      </c>
      <c r="BA434" s="70"/>
      <c r="BB434" s="70"/>
      <c r="BC434" s="71"/>
      <c r="BD434" s="72">
        <f t="shared" si="107"/>
        <v>0</v>
      </c>
      <c r="BE434" s="73"/>
      <c r="BF434" s="74"/>
      <c r="BG434" s="78"/>
      <c r="BH434" s="79"/>
      <c r="BI434" s="80"/>
      <c r="BJ434" s="137"/>
      <c r="BK434" s="138"/>
      <c r="BL434" s="139"/>
    </row>
    <row r="435" spans="2:64" ht="18.75" customHeight="1">
      <c r="B435" s="97"/>
      <c r="C435" s="98"/>
      <c r="D435" s="99"/>
      <c r="E435" s="81"/>
      <c r="F435" s="82"/>
      <c r="G435" s="82"/>
      <c r="H435" s="83"/>
      <c r="I435" s="140"/>
      <c r="J435" s="141"/>
      <c r="K435" s="142"/>
      <c r="L435" s="97"/>
      <c r="M435" s="98"/>
      <c r="N435" s="99"/>
      <c r="O435" s="84">
        <v>2</v>
      </c>
      <c r="P435" s="85"/>
      <c r="Q435" s="85"/>
      <c r="R435" s="86"/>
      <c r="S435" s="72">
        <v>350.8</v>
      </c>
      <c r="T435" s="73"/>
      <c r="U435" s="73"/>
      <c r="V435" s="74"/>
      <c r="W435" s="87">
        <f>ABS(S435/E432*10^6*I432)</f>
        <v>3.917387865536282</v>
      </c>
      <c r="X435" s="70"/>
      <c r="Y435" s="70"/>
      <c r="Z435" s="71"/>
      <c r="AA435" s="97"/>
      <c r="AB435" s="99"/>
      <c r="AC435" s="97"/>
      <c r="AD435" s="99"/>
      <c r="AE435" s="72">
        <v>1</v>
      </c>
      <c r="AF435" s="73"/>
      <c r="AG435" s="74"/>
      <c r="AH435" s="72">
        <f t="shared" si="105"/>
        <v>1.3</v>
      </c>
      <c r="AI435" s="73"/>
      <c r="AJ435" s="74"/>
      <c r="AK435" s="81"/>
      <c r="AL435" s="82"/>
      <c r="AM435" s="83"/>
      <c r="AN435" s="88">
        <f>Z376*AH435*AK432</f>
        <v>99.36605038925414</v>
      </c>
      <c r="AO435" s="89"/>
      <c r="AP435" s="89"/>
      <c r="AQ435" s="90"/>
      <c r="AR435" s="88">
        <f>AH377*AH435*AK432</f>
        <v>36.02019326610463</v>
      </c>
      <c r="AS435" s="89"/>
      <c r="AT435" s="89"/>
      <c r="AU435" s="90"/>
      <c r="AV435" s="69">
        <f>AH359</f>
        <v>1095000</v>
      </c>
      <c r="AW435" s="70"/>
      <c r="AX435" s="70"/>
      <c r="AY435" s="71"/>
      <c r="AZ435" s="69" t="str">
        <f t="shared" si="106"/>
        <v>∞</v>
      </c>
      <c r="BA435" s="70"/>
      <c r="BB435" s="70"/>
      <c r="BC435" s="71"/>
      <c r="BD435" s="72">
        <f t="shared" si="107"/>
        <v>0</v>
      </c>
      <c r="BE435" s="73"/>
      <c r="BF435" s="74"/>
      <c r="BG435" s="81"/>
      <c r="BH435" s="82"/>
      <c r="BI435" s="83"/>
      <c r="BJ435" s="122"/>
      <c r="BK435" s="123"/>
      <c r="BL435" s="124"/>
    </row>
    <row r="436" spans="2:64" ht="18.75" customHeight="1">
      <c r="B436" s="91">
        <v>1501</v>
      </c>
      <c r="C436" s="92"/>
      <c r="D436" s="93"/>
      <c r="E436" s="130">
        <v>161861132000</v>
      </c>
      <c r="F436" s="76"/>
      <c r="G436" s="76"/>
      <c r="H436" s="77"/>
      <c r="I436" s="131">
        <v>1430</v>
      </c>
      <c r="J436" s="132"/>
      <c r="K436" s="133"/>
      <c r="L436" s="91">
        <v>1</v>
      </c>
      <c r="M436" s="92"/>
      <c r="N436" s="93"/>
      <c r="O436" s="84">
        <v>1</v>
      </c>
      <c r="P436" s="85"/>
      <c r="Q436" s="85"/>
      <c r="R436" s="86"/>
      <c r="S436" s="72">
        <v>4241.81</v>
      </c>
      <c r="T436" s="73"/>
      <c r="U436" s="73"/>
      <c r="V436" s="74"/>
      <c r="W436" s="87">
        <f>ABS(S436/E436*10^6*I436)</f>
        <v>37.475261818878174</v>
      </c>
      <c r="X436" s="70"/>
      <c r="Y436" s="70"/>
      <c r="Z436" s="71"/>
      <c r="AA436" s="91">
        <v>40</v>
      </c>
      <c r="AB436" s="93"/>
      <c r="AC436" s="91">
        <v>14</v>
      </c>
      <c r="AD436" s="93"/>
      <c r="AE436" s="72">
        <v>1</v>
      </c>
      <c r="AF436" s="73"/>
      <c r="AG436" s="74"/>
      <c r="AH436" s="72">
        <f t="shared" si="105"/>
        <v>1.3</v>
      </c>
      <c r="AI436" s="73"/>
      <c r="AJ436" s="74"/>
      <c r="AK436" s="75">
        <f>IF(AA436&lt;25,1,IF(AC436&lt;=12,1,(25/AA436)^(1/4)))</f>
        <v>0.8891397050194614</v>
      </c>
      <c r="AL436" s="76"/>
      <c r="AM436" s="77"/>
      <c r="AN436" s="88">
        <f>Z376*AH436*AK436</f>
        <v>92.47052932202398</v>
      </c>
      <c r="AO436" s="89"/>
      <c r="AP436" s="89"/>
      <c r="AQ436" s="90"/>
      <c r="AR436" s="88">
        <f>AH377*AH436*AK436</f>
        <v>33.5205668792337</v>
      </c>
      <c r="AS436" s="89"/>
      <c r="AT436" s="89"/>
      <c r="AU436" s="90"/>
      <c r="AV436" s="69">
        <f>AH359</f>
        <v>1095000</v>
      </c>
      <c r="AW436" s="70"/>
      <c r="AX436" s="70"/>
      <c r="AY436" s="71"/>
      <c r="AZ436" s="69">
        <f t="shared" si="106"/>
        <v>30047337.798892986</v>
      </c>
      <c r="BA436" s="70"/>
      <c r="BB436" s="70"/>
      <c r="BC436" s="71"/>
      <c r="BD436" s="72">
        <f t="shared" si="107"/>
        <v>0.03644249641445248</v>
      </c>
      <c r="BE436" s="73"/>
      <c r="BF436" s="74"/>
      <c r="BG436" s="75">
        <f>SUM(BD436:BD439)</f>
        <v>0.03644249641445248</v>
      </c>
      <c r="BH436" s="76"/>
      <c r="BI436" s="77"/>
      <c r="BJ436" s="114" t="str">
        <f>IF(BG436&lt;=1,"O.K","N.G")</f>
        <v>O.K</v>
      </c>
      <c r="BK436" s="117"/>
      <c r="BL436" s="118"/>
    </row>
    <row r="437" spans="2:64" ht="18.75" customHeight="1">
      <c r="B437" s="94"/>
      <c r="C437" s="95"/>
      <c r="D437" s="96"/>
      <c r="E437" s="78"/>
      <c r="F437" s="79"/>
      <c r="G437" s="79"/>
      <c r="H437" s="80"/>
      <c r="I437" s="134"/>
      <c r="J437" s="135"/>
      <c r="K437" s="136"/>
      <c r="L437" s="97"/>
      <c r="M437" s="98"/>
      <c r="N437" s="99"/>
      <c r="O437" s="84">
        <v>2</v>
      </c>
      <c r="P437" s="85"/>
      <c r="Q437" s="85"/>
      <c r="R437" s="86"/>
      <c r="S437" s="72">
        <v>393.35</v>
      </c>
      <c r="T437" s="73"/>
      <c r="U437" s="73"/>
      <c r="V437" s="74"/>
      <c r="W437" s="87">
        <f>ABS(S437/E436*10^6*I436)</f>
        <v>3.4751425067260744</v>
      </c>
      <c r="X437" s="70"/>
      <c r="Y437" s="70"/>
      <c r="Z437" s="71"/>
      <c r="AA437" s="94"/>
      <c r="AB437" s="96"/>
      <c r="AC437" s="94"/>
      <c r="AD437" s="96"/>
      <c r="AE437" s="72">
        <v>1</v>
      </c>
      <c r="AF437" s="73"/>
      <c r="AG437" s="74"/>
      <c r="AH437" s="72">
        <f t="shared" si="105"/>
        <v>1.3</v>
      </c>
      <c r="AI437" s="73"/>
      <c r="AJ437" s="74"/>
      <c r="AK437" s="78"/>
      <c r="AL437" s="79"/>
      <c r="AM437" s="80"/>
      <c r="AN437" s="88">
        <f>Z376*AH437*AK436</f>
        <v>92.47052932202398</v>
      </c>
      <c r="AO437" s="89"/>
      <c r="AP437" s="89"/>
      <c r="AQ437" s="90"/>
      <c r="AR437" s="88">
        <f>AH377*AH437*AK436</f>
        <v>33.5205668792337</v>
      </c>
      <c r="AS437" s="89"/>
      <c r="AT437" s="89"/>
      <c r="AU437" s="90"/>
      <c r="AV437" s="69">
        <f>AH359</f>
        <v>1095000</v>
      </c>
      <c r="AW437" s="70"/>
      <c r="AX437" s="70"/>
      <c r="AY437" s="71"/>
      <c r="AZ437" s="69" t="str">
        <f t="shared" si="106"/>
        <v>∞</v>
      </c>
      <c r="BA437" s="70"/>
      <c r="BB437" s="70"/>
      <c r="BC437" s="71"/>
      <c r="BD437" s="72">
        <f t="shared" si="107"/>
        <v>0</v>
      </c>
      <c r="BE437" s="73"/>
      <c r="BF437" s="74"/>
      <c r="BG437" s="78"/>
      <c r="BH437" s="79"/>
      <c r="BI437" s="80"/>
      <c r="BJ437" s="137"/>
      <c r="BK437" s="138"/>
      <c r="BL437" s="139"/>
    </row>
    <row r="438" spans="2:64" ht="18.75" customHeight="1">
      <c r="B438" s="94"/>
      <c r="C438" s="95"/>
      <c r="D438" s="96"/>
      <c r="E438" s="78"/>
      <c r="F438" s="79"/>
      <c r="G438" s="79"/>
      <c r="H438" s="80"/>
      <c r="I438" s="134"/>
      <c r="J438" s="135"/>
      <c r="K438" s="136"/>
      <c r="L438" s="91">
        <v>2</v>
      </c>
      <c r="M438" s="92"/>
      <c r="N438" s="93"/>
      <c r="O438" s="84">
        <v>1</v>
      </c>
      <c r="P438" s="85"/>
      <c r="Q438" s="85"/>
      <c r="R438" s="86"/>
      <c r="S438" s="72">
        <v>1587.29</v>
      </c>
      <c r="T438" s="73"/>
      <c r="U438" s="73"/>
      <c r="V438" s="74"/>
      <c r="W438" s="87">
        <f>ABS(S438/E436*10^6*I436)</f>
        <v>14.023284478203205</v>
      </c>
      <c r="X438" s="70"/>
      <c r="Y438" s="70"/>
      <c r="Z438" s="71"/>
      <c r="AA438" s="94"/>
      <c r="AB438" s="96"/>
      <c r="AC438" s="94"/>
      <c r="AD438" s="96"/>
      <c r="AE438" s="72">
        <v>1</v>
      </c>
      <c r="AF438" s="73"/>
      <c r="AG438" s="74"/>
      <c r="AH438" s="72">
        <f t="shared" si="105"/>
        <v>1.3</v>
      </c>
      <c r="AI438" s="73"/>
      <c r="AJ438" s="74"/>
      <c r="AK438" s="78"/>
      <c r="AL438" s="79"/>
      <c r="AM438" s="80"/>
      <c r="AN438" s="88">
        <f>Z376*AH438*AK436</f>
        <v>92.47052932202398</v>
      </c>
      <c r="AO438" s="89"/>
      <c r="AP438" s="89"/>
      <c r="AQ438" s="90"/>
      <c r="AR438" s="88">
        <f>AH377*AH438*AK436</f>
        <v>33.5205668792337</v>
      </c>
      <c r="AS438" s="89"/>
      <c r="AT438" s="89"/>
      <c r="AU438" s="90"/>
      <c r="AV438" s="69">
        <f>AH359</f>
        <v>1095000</v>
      </c>
      <c r="AW438" s="70"/>
      <c r="AX438" s="70"/>
      <c r="AY438" s="71"/>
      <c r="AZ438" s="69" t="str">
        <f t="shared" si="106"/>
        <v>∞</v>
      </c>
      <c r="BA438" s="70"/>
      <c r="BB438" s="70"/>
      <c r="BC438" s="71"/>
      <c r="BD438" s="72">
        <f t="shared" si="107"/>
        <v>0</v>
      </c>
      <c r="BE438" s="73"/>
      <c r="BF438" s="74"/>
      <c r="BG438" s="78"/>
      <c r="BH438" s="79"/>
      <c r="BI438" s="80"/>
      <c r="BJ438" s="137"/>
      <c r="BK438" s="138"/>
      <c r="BL438" s="139"/>
    </row>
    <row r="439" spans="2:64" ht="18.75" customHeight="1">
      <c r="B439" s="97"/>
      <c r="C439" s="98"/>
      <c r="D439" s="99"/>
      <c r="E439" s="81"/>
      <c r="F439" s="82"/>
      <c r="G439" s="82"/>
      <c r="H439" s="83"/>
      <c r="I439" s="140"/>
      <c r="J439" s="141"/>
      <c r="K439" s="142"/>
      <c r="L439" s="97"/>
      <c r="M439" s="98"/>
      <c r="N439" s="99"/>
      <c r="O439" s="84">
        <v>2</v>
      </c>
      <c r="P439" s="85"/>
      <c r="Q439" s="85"/>
      <c r="R439" s="86"/>
      <c r="S439" s="72">
        <v>210.3</v>
      </c>
      <c r="T439" s="73"/>
      <c r="U439" s="73"/>
      <c r="V439" s="74"/>
      <c r="W439" s="87">
        <f>ABS(S439/E436*10^6*I436)</f>
        <v>1.8579445002275161</v>
      </c>
      <c r="X439" s="70"/>
      <c r="Y439" s="70"/>
      <c r="Z439" s="71"/>
      <c r="AA439" s="97"/>
      <c r="AB439" s="99"/>
      <c r="AC439" s="97"/>
      <c r="AD439" s="99"/>
      <c r="AE439" s="72">
        <v>1</v>
      </c>
      <c r="AF439" s="73"/>
      <c r="AG439" s="74"/>
      <c r="AH439" s="72">
        <f t="shared" si="105"/>
        <v>1.3</v>
      </c>
      <c r="AI439" s="73"/>
      <c r="AJ439" s="74"/>
      <c r="AK439" s="81"/>
      <c r="AL439" s="82"/>
      <c r="AM439" s="83"/>
      <c r="AN439" s="88">
        <f>Z376*AH439*AK436</f>
        <v>92.47052932202398</v>
      </c>
      <c r="AO439" s="89"/>
      <c r="AP439" s="89"/>
      <c r="AQ439" s="90"/>
      <c r="AR439" s="88">
        <f>AH377*AH439*AK436</f>
        <v>33.5205668792337</v>
      </c>
      <c r="AS439" s="89"/>
      <c r="AT439" s="89"/>
      <c r="AU439" s="90"/>
      <c r="AV439" s="69">
        <f>AH359</f>
        <v>1095000</v>
      </c>
      <c r="AW439" s="70"/>
      <c r="AX439" s="70"/>
      <c r="AY439" s="71"/>
      <c r="AZ439" s="69" t="str">
        <f t="shared" si="106"/>
        <v>∞</v>
      </c>
      <c r="BA439" s="70"/>
      <c r="BB439" s="70"/>
      <c r="BC439" s="71"/>
      <c r="BD439" s="72">
        <f t="shared" si="107"/>
        <v>0</v>
      </c>
      <c r="BE439" s="73"/>
      <c r="BF439" s="74"/>
      <c r="BG439" s="81"/>
      <c r="BH439" s="82"/>
      <c r="BI439" s="83"/>
      <c r="BJ439" s="122"/>
      <c r="BK439" s="123"/>
      <c r="BL439" s="124"/>
    </row>
    <row r="440" spans="2:64" ht="18.75" customHeight="1">
      <c r="B440" s="91">
        <v>1601</v>
      </c>
      <c r="C440" s="92"/>
      <c r="D440" s="93"/>
      <c r="E440" s="130">
        <v>161861132000</v>
      </c>
      <c r="F440" s="76"/>
      <c r="G440" s="76"/>
      <c r="H440" s="77"/>
      <c r="I440" s="131">
        <v>1430</v>
      </c>
      <c r="J440" s="132"/>
      <c r="K440" s="133"/>
      <c r="L440" s="91">
        <v>1</v>
      </c>
      <c r="M440" s="92"/>
      <c r="N440" s="93"/>
      <c r="O440" s="84">
        <v>1</v>
      </c>
      <c r="P440" s="85"/>
      <c r="Q440" s="85"/>
      <c r="R440" s="86"/>
      <c r="S440" s="72">
        <v>3809.12</v>
      </c>
      <c r="T440" s="73"/>
      <c r="U440" s="73"/>
      <c r="V440" s="74"/>
      <c r="W440" s="87">
        <f>ABS(S440/E440*10^6*I440)</f>
        <v>33.65256088781092</v>
      </c>
      <c r="X440" s="70"/>
      <c r="Y440" s="70"/>
      <c r="Z440" s="71"/>
      <c r="AA440" s="91">
        <v>40</v>
      </c>
      <c r="AB440" s="93"/>
      <c r="AC440" s="91">
        <v>14</v>
      </c>
      <c r="AD440" s="93"/>
      <c r="AE440" s="72">
        <v>1</v>
      </c>
      <c r="AF440" s="73"/>
      <c r="AG440" s="74"/>
      <c r="AH440" s="72">
        <f t="shared" si="105"/>
        <v>1.3</v>
      </c>
      <c r="AI440" s="73"/>
      <c r="AJ440" s="74"/>
      <c r="AK440" s="75">
        <f>IF(AA440&lt;25,1,IF(AC440&lt;=12,1,(25/AA440)^(1/4)))</f>
        <v>0.8891397050194614</v>
      </c>
      <c r="AL440" s="76"/>
      <c r="AM440" s="77"/>
      <c r="AN440" s="88">
        <f>Z376*AH440*AK440</f>
        <v>92.47052932202398</v>
      </c>
      <c r="AO440" s="89"/>
      <c r="AP440" s="89"/>
      <c r="AQ440" s="90"/>
      <c r="AR440" s="88">
        <f>AH377*AH440*AK440</f>
        <v>33.5205668792337</v>
      </c>
      <c r="AS440" s="89"/>
      <c r="AT440" s="89"/>
      <c r="AU440" s="90"/>
      <c r="AV440" s="69">
        <f>AH359</f>
        <v>1095000</v>
      </c>
      <c r="AW440" s="70"/>
      <c r="AX440" s="70"/>
      <c r="AY440" s="71"/>
      <c r="AZ440" s="69">
        <f t="shared" si="106"/>
        <v>41494035.1472936</v>
      </c>
      <c r="BA440" s="70"/>
      <c r="BB440" s="70"/>
      <c r="BC440" s="71"/>
      <c r="BD440" s="72">
        <f t="shared" si="107"/>
        <v>0.026389335144509803</v>
      </c>
      <c r="BE440" s="73"/>
      <c r="BF440" s="74"/>
      <c r="BG440" s="75">
        <f>SUM(BD440:BD443)</f>
        <v>0.026389335144509803</v>
      </c>
      <c r="BH440" s="76"/>
      <c r="BI440" s="77"/>
      <c r="BJ440" s="114" t="str">
        <f>IF(BG440&lt;=1,"O.K","N.G")</f>
        <v>O.K</v>
      </c>
      <c r="BK440" s="117"/>
      <c r="BL440" s="118"/>
    </row>
    <row r="441" spans="2:64" ht="18.75" customHeight="1">
      <c r="B441" s="94"/>
      <c r="C441" s="95"/>
      <c r="D441" s="96"/>
      <c r="E441" s="78"/>
      <c r="F441" s="79"/>
      <c r="G441" s="79"/>
      <c r="H441" s="80"/>
      <c r="I441" s="134"/>
      <c r="J441" s="135"/>
      <c r="K441" s="136"/>
      <c r="L441" s="97"/>
      <c r="M441" s="98"/>
      <c r="N441" s="99"/>
      <c r="O441" s="84">
        <v>2</v>
      </c>
      <c r="P441" s="85"/>
      <c r="Q441" s="85"/>
      <c r="R441" s="86"/>
      <c r="S441" s="72">
        <v>38.68</v>
      </c>
      <c r="T441" s="73"/>
      <c r="U441" s="73"/>
      <c r="V441" s="74"/>
      <c r="W441" s="87">
        <f>ABS(S441/E440*10^6*I440)</f>
        <v>0.34172750008939756</v>
      </c>
      <c r="X441" s="70"/>
      <c r="Y441" s="70"/>
      <c r="Z441" s="71"/>
      <c r="AA441" s="94"/>
      <c r="AB441" s="96"/>
      <c r="AC441" s="94"/>
      <c r="AD441" s="96"/>
      <c r="AE441" s="72">
        <v>1.022006</v>
      </c>
      <c r="AF441" s="73"/>
      <c r="AG441" s="74"/>
      <c r="AH441" s="72">
        <f t="shared" si="105"/>
        <v>1.3</v>
      </c>
      <c r="AI441" s="73"/>
      <c r="AJ441" s="74"/>
      <c r="AK441" s="78"/>
      <c r="AL441" s="79"/>
      <c r="AM441" s="80"/>
      <c r="AN441" s="88">
        <f>Z376*AH441*AK440</f>
        <v>92.47052932202398</v>
      </c>
      <c r="AO441" s="89"/>
      <c r="AP441" s="89"/>
      <c r="AQ441" s="90"/>
      <c r="AR441" s="88">
        <f>AH377*AH441*AK440</f>
        <v>33.5205668792337</v>
      </c>
      <c r="AS441" s="89"/>
      <c r="AT441" s="89"/>
      <c r="AU441" s="90"/>
      <c r="AV441" s="69">
        <f>AH359</f>
        <v>1095000</v>
      </c>
      <c r="AW441" s="70"/>
      <c r="AX441" s="70"/>
      <c r="AY441" s="71"/>
      <c r="AZ441" s="69" t="str">
        <f t="shared" si="106"/>
        <v>∞</v>
      </c>
      <c r="BA441" s="70"/>
      <c r="BB441" s="70"/>
      <c r="BC441" s="71"/>
      <c r="BD441" s="72">
        <f t="shared" si="107"/>
        <v>0</v>
      </c>
      <c r="BE441" s="73"/>
      <c r="BF441" s="74"/>
      <c r="BG441" s="78"/>
      <c r="BH441" s="79"/>
      <c r="BI441" s="80"/>
      <c r="BJ441" s="137"/>
      <c r="BK441" s="138"/>
      <c r="BL441" s="139"/>
    </row>
    <row r="442" spans="2:64" ht="18.75" customHeight="1">
      <c r="B442" s="94"/>
      <c r="C442" s="95"/>
      <c r="D442" s="96"/>
      <c r="E442" s="78"/>
      <c r="F442" s="79"/>
      <c r="G442" s="79"/>
      <c r="H442" s="80"/>
      <c r="I442" s="134"/>
      <c r="J442" s="135"/>
      <c r="K442" s="136"/>
      <c r="L442" s="91">
        <v>2</v>
      </c>
      <c r="M442" s="92"/>
      <c r="N442" s="93"/>
      <c r="O442" s="84">
        <v>1</v>
      </c>
      <c r="P442" s="85"/>
      <c r="Q442" s="85"/>
      <c r="R442" s="86"/>
      <c r="S442" s="72">
        <v>1383.33</v>
      </c>
      <c r="T442" s="73"/>
      <c r="U442" s="73"/>
      <c r="V442" s="74"/>
      <c r="W442" s="87">
        <f>ABS(S442/E440*10^6*I440)</f>
        <v>12.221352189727671</v>
      </c>
      <c r="X442" s="70"/>
      <c r="Y442" s="70"/>
      <c r="Z442" s="71"/>
      <c r="AA442" s="94"/>
      <c r="AB442" s="96"/>
      <c r="AC442" s="94"/>
      <c r="AD442" s="96"/>
      <c r="AE442" s="72">
        <v>2.462108</v>
      </c>
      <c r="AF442" s="73"/>
      <c r="AG442" s="74"/>
      <c r="AH442" s="72">
        <f t="shared" si="105"/>
        <v>1.3</v>
      </c>
      <c r="AI442" s="73"/>
      <c r="AJ442" s="74"/>
      <c r="AK442" s="78"/>
      <c r="AL442" s="79"/>
      <c r="AM442" s="80"/>
      <c r="AN442" s="88">
        <f>Z376*AH442*AK440</f>
        <v>92.47052932202398</v>
      </c>
      <c r="AO442" s="89"/>
      <c r="AP442" s="89"/>
      <c r="AQ442" s="90"/>
      <c r="AR442" s="88">
        <f>AH377*AH442*AK440</f>
        <v>33.5205668792337</v>
      </c>
      <c r="AS442" s="89"/>
      <c r="AT442" s="89"/>
      <c r="AU442" s="90"/>
      <c r="AV442" s="69">
        <f>AH359</f>
        <v>1095000</v>
      </c>
      <c r="AW442" s="70"/>
      <c r="AX442" s="70"/>
      <c r="AY442" s="71"/>
      <c r="AZ442" s="69" t="str">
        <f t="shared" si="106"/>
        <v>∞</v>
      </c>
      <c r="BA442" s="70"/>
      <c r="BB442" s="70"/>
      <c r="BC442" s="71"/>
      <c r="BD442" s="72">
        <f t="shared" si="107"/>
        <v>0</v>
      </c>
      <c r="BE442" s="73"/>
      <c r="BF442" s="74"/>
      <c r="BG442" s="78"/>
      <c r="BH442" s="79"/>
      <c r="BI442" s="80"/>
      <c r="BJ442" s="137"/>
      <c r="BK442" s="138"/>
      <c r="BL442" s="139"/>
    </row>
    <row r="443" spans="2:64" ht="18.75" customHeight="1">
      <c r="B443" s="97"/>
      <c r="C443" s="98"/>
      <c r="D443" s="99"/>
      <c r="E443" s="81"/>
      <c r="F443" s="82"/>
      <c r="G443" s="82"/>
      <c r="H443" s="83"/>
      <c r="I443" s="140"/>
      <c r="J443" s="141"/>
      <c r="K443" s="142"/>
      <c r="L443" s="97"/>
      <c r="M443" s="98"/>
      <c r="N443" s="99"/>
      <c r="O443" s="84">
        <v>2</v>
      </c>
      <c r="P443" s="85"/>
      <c r="Q443" s="85"/>
      <c r="R443" s="86"/>
      <c r="S443" s="72">
        <v>1157.1</v>
      </c>
      <c r="T443" s="73"/>
      <c r="U443" s="73"/>
      <c r="V443" s="74"/>
      <c r="W443" s="87">
        <f>ABS(S443/E440*10^6*I440)</f>
        <v>10.222670381423008</v>
      </c>
      <c r="X443" s="70"/>
      <c r="Y443" s="70"/>
      <c r="Z443" s="71"/>
      <c r="AA443" s="97"/>
      <c r="AB443" s="99"/>
      <c r="AC443" s="97"/>
      <c r="AD443" s="99"/>
      <c r="AE443" s="72">
        <v>1.991287</v>
      </c>
      <c r="AF443" s="73"/>
      <c r="AG443" s="74"/>
      <c r="AH443" s="72">
        <f t="shared" si="105"/>
        <v>1.3</v>
      </c>
      <c r="AI443" s="73"/>
      <c r="AJ443" s="74"/>
      <c r="AK443" s="81"/>
      <c r="AL443" s="82"/>
      <c r="AM443" s="83"/>
      <c r="AN443" s="88">
        <f>Z376*AH443*AK440</f>
        <v>92.47052932202398</v>
      </c>
      <c r="AO443" s="89"/>
      <c r="AP443" s="89"/>
      <c r="AQ443" s="90"/>
      <c r="AR443" s="88">
        <f>AH377*AH443*AK440</f>
        <v>33.5205668792337</v>
      </c>
      <c r="AS443" s="89"/>
      <c r="AT443" s="89"/>
      <c r="AU443" s="90"/>
      <c r="AV443" s="69">
        <f>AH359</f>
        <v>1095000</v>
      </c>
      <c r="AW443" s="70"/>
      <c r="AX443" s="70"/>
      <c r="AY443" s="71"/>
      <c r="AZ443" s="69" t="str">
        <f t="shared" si="106"/>
        <v>∞</v>
      </c>
      <c r="BA443" s="70"/>
      <c r="BB443" s="70"/>
      <c r="BC443" s="71"/>
      <c r="BD443" s="72">
        <f t="shared" si="107"/>
        <v>0</v>
      </c>
      <c r="BE443" s="73"/>
      <c r="BF443" s="74"/>
      <c r="BG443" s="81"/>
      <c r="BH443" s="82"/>
      <c r="BI443" s="83"/>
      <c r="BJ443" s="122"/>
      <c r="BK443" s="123"/>
      <c r="BL443" s="124"/>
    </row>
    <row r="444" spans="2:64" ht="18.75" customHeight="1">
      <c r="B444" s="91">
        <v>1701</v>
      </c>
      <c r="C444" s="92"/>
      <c r="D444" s="93"/>
      <c r="E444" s="130">
        <v>228592821333.333</v>
      </c>
      <c r="F444" s="76"/>
      <c r="G444" s="76"/>
      <c r="H444" s="77"/>
      <c r="I444" s="131">
        <v>1420</v>
      </c>
      <c r="J444" s="132"/>
      <c r="K444" s="133"/>
      <c r="L444" s="91">
        <v>1</v>
      </c>
      <c r="M444" s="92"/>
      <c r="N444" s="93"/>
      <c r="O444" s="84">
        <v>1</v>
      </c>
      <c r="P444" s="85"/>
      <c r="Q444" s="85"/>
      <c r="R444" s="86"/>
      <c r="S444" s="72">
        <v>3070.26</v>
      </c>
      <c r="T444" s="73"/>
      <c r="U444" s="73"/>
      <c r="V444" s="74"/>
      <c r="W444" s="87">
        <f>ABS(S444/E444*10^6*I444)</f>
        <v>19.072205218739587</v>
      </c>
      <c r="X444" s="70"/>
      <c r="Y444" s="70"/>
      <c r="Z444" s="71"/>
      <c r="AA444" s="91">
        <v>60</v>
      </c>
      <c r="AB444" s="93"/>
      <c r="AC444" s="91">
        <v>14</v>
      </c>
      <c r="AD444" s="93"/>
      <c r="AE444" s="72">
        <v>1.420789</v>
      </c>
      <c r="AF444" s="73"/>
      <c r="AG444" s="74"/>
      <c r="AH444" s="72">
        <f aca="true" t="shared" si="108" ref="AH444:AH475">IF(AE444&lt;=-1,1.3*(1-AE444)/(1.6-AE444),IF(AE444&lt;1,1,1.3))</f>
        <v>1.3</v>
      </c>
      <c r="AI444" s="73"/>
      <c r="AJ444" s="74"/>
      <c r="AK444" s="75">
        <f>IF(AA444&lt;25,1,IF(AC444&lt;=12,1,(25/AA444)^(1/4)))</f>
        <v>0.8034284189446518</v>
      </c>
      <c r="AL444" s="76"/>
      <c r="AM444" s="77"/>
      <c r="AN444" s="88">
        <f>Z376*AH444*AK444</f>
        <v>83.55655557024379</v>
      </c>
      <c r="AO444" s="89"/>
      <c r="AP444" s="89"/>
      <c r="AQ444" s="90"/>
      <c r="AR444" s="88">
        <f>AH377*AH444*AK444</f>
        <v>30.289251394213373</v>
      </c>
      <c r="AS444" s="89"/>
      <c r="AT444" s="89"/>
      <c r="AU444" s="90"/>
      <c r="AV444" s="69">
        <f>AH359</f>
        <v>1095000</v>
      </c>
      <c r="AW444" s="70"/>
      <c r="AX444" s="70"/>
      <c r="AY444" s="71"/>
      <c r="AZ444" s="69" t="str">
        <f aca="true" t="shared" si="109" ref="AZ444:AZ475">IF(W444&lt;=AR444,"∞",2*10^6*AN444^3/W444^3)</f>
        <v>∞</v>
      </c>
      <c r="BA444" s="70"/>
      <c r="BB444" s="70"/>
      <c r="BC444" s="71"/>
      <c r="BD444" s="72">
        <f aca="true" t="shared" si="110" ref="BD444:BD475">IF(W444&lt;=AR444,0,AV444/AZ444)</f>
        <v>0</v>
      </c>
      <c r="BE444" s="73"/>
      <c r="BF444" s="74"/>
      <c r="BG444" s="75">
        <f>SUM(BD444:BD447)</f>
        <v>0</v>
      </c>
      <c r="BH444" s="76"/>
      <c r="BI444" s="77"/>
      <c r="BJ444" s="114" t="str">
        <f>IF(BG444&lt;=1,"O.K","N.G")</f>
        <v>O.K</v>
      </c>
      <c r="BK444" s="117"/>
      <c r="BL444" s="118"/>
    </row>
    <row r="445" spans="2:64" ht="18.75" customHeight="1">
      <c r="B445" s="94"/>
      <c r="C445" s="95"/>
      <c r="D445" s="96"/>
      <c r="E445" s="78"/>
      <c r="F445" s="79"/>
      <c r="G445" s="79"/>
      <c r="H445" s="80"/>
      <c r="I445" s="134"/>
      <c r="J445" s="135"/>
      <c r="K445" s="136"/>
      <c r="L445" s="97"/>
      <c r="M445" s="98"/>
      <c r="N445" s="99"/>
      <c r="O445" s="84">
        <v>2</v>
      </c>
      <c r="P445" s="85"/>
      <c r="Q445" s="85"/>
      <c r="R445" s="86"/>
      <c r="S445" s="72">
        <v>880.62</v>
      </c>
      <c r="T445" s="73"/>
      <c r="U445" s="73"/>
      <c r="V445" s="74"/>
      <c r="W445" s="87">
        <f>ABS(S445/E444*10^6*I444)</f>
        <v>5.470339762667154</v>
      </c>
      <c r="X445" s="70"/>
      <c r="Y445" s="70"/>
      <c r="Z445" s="71"/>
      <c r="AA445" s="94"/>
      <c r="AB445" s="96"/>
      <c r="AC445" s="94"/>
      <c r="AD445" s="96"/>
      <c r="AE445" s="72">
        <v>1.106415</v>
      </c>
      <c r="AF445" s="73"/>
      <c r="AG445" s="74"/>
      <c r="AH445" s="72">
        <f t="shared" si="108"/>
        <v>1.3</v>
      </c>
      <c r="AI445" s="73"/>
      <c r="AJ445" s="74"/>
      <c r="AK445" s="78"/>
      <c r="AL445" s="79"/>
      <c r="AM445" s="80"/>
      <c r="AN445" s="88">
        <f>Z376*AH445*AK444</f>
        <v>83.55655557024379</v>
      </c>
      <c r="AO445" s="89"/>
      <c r="AP445" s="89"/>
      <c r="AQ445" s="90"/>
      <c r="AR445" s="88">
        <f>AH377*AH445*AK444</f>
        <v>30.289251394213373</v>
      </c>
      <c r="AS445" s="89"/>
      <c r="AT445" s="89"/>
      <c r="AU445" s="90"/>
      <c r="AV445" s="69">
        <f>AH359</f>
        <v>1095000</v>
      </c>
      <c r="AW445" s="70"/>
      <c r="AX445" s="70"/>
      <c r="AY445" s="71"/>
      <c r="AZ445" s="69" t="str">
        <f t="shared" si="109"/>
        <v>∞</v>
      </c>
      <c r="BA445" s="70"/>
      <c r="BB445" s="70"/>
      <c r="BC445" s="71"/>
      <c r="BD445" s="72">
        <f t="shared" si="110"/>
        <v>0</v>
      </c>
      <c r="BE445" s="73"/>
      <c r="BF445" s="74"/>
      <c r="BG445" s="78"/>
      <c r="BH445" s="79"/>
      <c r="BI445" s="80"/>
      <c r="BJ445" s="137"/>
      <c r="BK445" s="138"/>
      <c r="BL445" s="139"/>
    </row>
    <row r="446" spans="2:64" ht="18.75" customHeight="1">
      <c r="B446" s="94"/>
      <c r="C446" s="95"/>
      <c r="D446" s="96"/>
      <c r="E446" s="78"/>
      <c r="F446" s="79"/>
      <c r="G446" s="79"/>
      <c r="H446" s="80"/>
      <c r="I446" s="134"/>
      <c r="J446" s="135"/>
      <c r="K446" s="136"/>
      <c r="L446" s="91">
        <v>2</v>
      </c>
      <c r="M446" s="92"/>
      <c r="N446" s="93"/>
      <c r="O446" s="84">
        <v>1</v>
      </c>
      <c r="P446" s="85"/>
      <c r="Q446" s="85"/>
      <c r="R446" s="86"/>
      <c r="S446" s="72">
        <v>1032.35</v>
      </c>
      <c r="T446" s="73"/>
      <c r="U446" s="73"/>
      <c r="V446" s="74"/>
      <c r="W446" s="87">
        <f>ABS(S446/E444*10^6*I444)</f>
        <v>6.412874172729936</v>
      </c>
      <c r="X446" s="70"/>
      <c r="Y446" s="70"/>
      <c r="Z446" s="71"/>
      <c r="AA446" s="94"/>
      <c r="AB446" s="96"/>
      <c r="AC446" s="94"/>
      <c r="AD446" s="96"/>
      <c r="AE446" s="72">
        <v>1.126171</v>
      </c>
      <c r="AF446" s="73"/>
      <c r="AG446" s="74"/>
      <c r="AH446" s="72">
        <f t="shared" si="108"/>
        <v>1.3</v>
      </c>
      <c r="AI446" s="73"/>
      <c r="AJ446" s="74"/>
      <c r="AK446" s="78"/>
      <c r="AL446" s="79"/>
      <c r="AM446" s="80"/>
      <c r="AN446" s="88">
        <f>Z376*AH446*AK444</f>
        <v>83.55655557024379</v>
      </c>
      <c r="AO446" s="89"/>
      <c r="AP446" s="89"/>
      <c r="AQ446" s="90"/>
      <c r="AR446" s="88">
        <f>AH377*AH446*AK444</f>
        <v>30.289251394213373</v>
      </c>
      <c r="AS446" s="89"/>
      <c r="AT446" s="89"/>
      <c r="AU446" s="90"/>
      <c r="AV446" s="69">
        <f>AH359</f>
        <v>1095000</v>
      </c>
      <c r="AW446" s="70"/>
      <c r="AX446" s="70"/>
      <c r="AY446" s="71"/>
      <c r="AZ446" s="69" t="str">
        <f t="shared" si="109"/>
        <v>∞</v>
      </c>
      <c r="BA446" s="70"/>
      <c r="BB446" s="70"/>
      <c r="BC446" s="71"/>
      <c r="BD446" s="72">
        <f t="shared" si="110"/>
        <v>0</v>
      </c>
      <c r="BE446" s="73"/>
      <c r="BF446" s="74"/>
      <c r="BG446" s="78"/>
      <c r="BH446" s="79"/>
      <c r="BI446" s="80"/>
      <c r="BJ446" s="137"/>
      <c r="BK446" s="138"/>
      <c r="BL446" s="139"/>
    </row>
    <row r="447" spans="2:64" ht="18.75" customHeight="1">
      <c r="B447" s="97"/>
      <c r="C447" s="98"/>
      <c r="D447" s="99"/>
      <c r="E447" s="81"/>
      <c r="F447" s="82"/>
      <c r="G447" s="82"/>
      <c r="H447" s="83"/>
      <c r="I447" s="140"/>
      <c r="J447" s="141"/>
      <c r="K447" s="142"/>
      <c r="L447" s="97"/>
      <c r="M447" s="98"/>
      <c r="N447" s="99"/>
      <c r="O447" s="84">
        <v>2</v>
      </c>
      <c r="P447" s="85"/>
      <c r="Q447" s="85"/>
      <c r="R447" s="86"/>
      <c r="S447" s="72">
        <v>802.27</v>
      </c>
      <c r="T447" s="73"/>
      <c r="U447" s="73"/>
      <c r="V447" s="74"/>
      <c r="W447" s="87">
        <f>ABS(S447/E444*10^6*I444)</f>
        <v>4.983635939900272</v>
      </c>
      <c r="X447" s="70"/>
      <c r="Y447" s="70"/>
      <c r="Z447" s="71"/>
      <c r="AA447" s="97"/>
      <c r="AB447" s="99"/>
      <c r="AC447" s="97"/>
      <c r="AD447" s="99"/>
      <c r="AE447" s="72">
        <v>1.095397</v>
      </c>
      <c r="AF447" s="73"/>
      <c r="AG447" s="74"/>
      <c r="AH447" s="72">
        <f t="shared" si="108"/>
        <v>1.3</v>
      </c>
      <c r="AI447" s="73"/>
      <c r="AJ447" s="74"/>
      <c r="AK447" s="81"/>
      <c r="AL447" s="82"/>
      <c r="AM447" s="83"/>
      <c r="AN447" s="88">
        <f>Z376*AH447*AK444</f>
        <v>83.55655557024379</v>
      </c>
      <c r="AO447" s="89"/>
      <c r="AP447" s="89"/>
      <c r="AQ447" s="90"/>
      <c r="AR447" s="88">
        <f>AH377*AH447*AK444</f>
        <v>30.289251394213373</v>
      </c>
      <c r="AS447" s="89"/>
      <c r="AT447" s="89"/>
      <c r="AU447" s="90"/>
      <c r="AV447" s="69">
        <f>AH359</f>
        <v>1095000</v>
      </c>
      <c r="AW447" s="70"/>
      <c r="AX447" s="70"/>
      <c r="AY447" s="71"/>
      <c r="AZ447" s="69" t="str">
        <f t="shared" si="109"/>
        <v>∞</v>
      </c>
      <c r="BA447" s="70"/>
      <c r="BB447" s="70"/>
      <c r="BC447" s="71"/>
      <c r="BD447" s="72">
        <f t="shared" si="110"/>
        <v>0</v>
      </c>
      <c r="BE447" s="73"/>
      <c r="BF447" s="74"/>
      <c r="BG447" s="81"/>
      <c r="BH447" s="82"/>
      <c r="BI447" s="83"/>
      <c r="BJ447" s="122"/>
      <c r="BK447" s="123"/>
      <c r="BL447" s="124"/>
    </row>
    <row r="448" spans="2:64" ht="18.75" customHeight="1">
      <c r="B448" s="91">
        <v>1801</v>
      </c>
      <c r="C448" s="92"/>
      <c r="D448" s="93"/>
      <c r="E448" s="130">
        <v>161861132000</v>
      </c>
      <c r="F448" s="76"/>
      <c r="G448" s="76"/>
      <c r="H448" s="77"/>
      <c r="I448" s="131">
        <v>1430</v>
      </c>
      <c r="J448" s="132"/>
      <c r="K448" s="133"/>
      <c r="L448" s="91">
        <v>1</v>
      </c>
      <c r="M448" s="92"/>
      <c r="N448" s="93"/>
      <c r="O448" s="84">
        <v>1</v>
      </c>
      <c r="P448" s="85"/>
      <c r="Q448" s="85"/>
      <c r="R448" s="86"/>
      <c r="S448" s="72">
        <v>2792.66</v>
      </c>
      <c r="T448" s="73"/>
      <c r="U448" s="73"/>
      <c r="V448" s="74"/>
      <c r="W448" s="87">
        <f>ABS(S448/E448*10^6*I448)</f>
        <v>24.67240745604077</v>
      </c>
      <c r="X448" s="70"/>
      <c r="Y448" s="70"/>
      <c r="Z448" s="71"/>
      <c r="AA448" s="91">
        <v>40</v>
      </c>
      <c r="AB448" s="93"/>
      <c r="AC448" s="91">
        <v>14</v>
      </c>
      <c r="AD448" s="93"/>
      <c r="AE448" s="72">
        <v>1.161482</v>
      </c>
      <c r="AF448" s="73"/>
      <c r="AG448" s="74"/>
      <c r="AH448" s="72">
        <f t="shared" si="108"/>
        <v>1.3</v>
      </c>
      <c r="AI448" s="73"/>
      <c r="AJ448" s="74"/>
      <c r="AK448" s="75">
        <f>IF(AA448&lt;25,1,IF(AC448&lt;=12,1,(25/AA448)^(1/4)))</f>
        <v>0.8891397050194614</v>
      </c>
      <c r="AL448" s="76"/>
      <c r="AM448" s="77"/>
      <c r="AN448" s="88">
        <f>Z376*AH448*AK448</f>
        <v>92.47052932202398</v>
      </c>
      <c r="AO448" s="89"/>
      <c r="AP448" s="89"/>
      <c r="AQ448" s="90"/>
      <c r="AR448" s="88">
        <f>AH377*AH448*AK448</f>
        <v>33.5205668792337</v>
      </c>
      <c r="AS448" s="89"/>
      <c r="AT448" s="89"/>
      <c r="AU448" s="90"/>
      <c r="AV448" s="69">
        <f>AH359</f>
        <v>1095000</v>
      </c>
      <c r="AW448" s="70"/>
      <c r="AX448" s="70"/>
      <c r="AY448" s="71"/>
      <c r="AZ448" s="69" t="str">
        <f t="shared" si="109"/>
        <v>∞</v>
      </c>
      <c r="BA448" s="70"/>
      <c r="BB448" s="70"/>
      <c r="BC448" s="71"/>
      <c r="BD448" s="72">
        <f t="shared" si="110"/>
        <v>0</v>
      </c>
      <c r="BE448" s="73"/>
      <c r="BF448" s="74"/>
      <c r="BG448" s="75">
        <f>SUM(BD448:BD451)</f>
        <v>0</v>
      </c>
      <c r="BH448" s="76"/>
      <c r="BI448" s="77"/>
      <c r="BJ448" s="114" t="str">
        <f>IF(BG448&lt;=1,"O.K","N.G")</f>
        <v>O.K</v>
      </c>
      <c r="BK448" s="117"/>
      <c r="BL448" s="118"/>
    </row>
    <row r="449" spans="2:64" ht="18.75" customHeight="1">
      <c r="B449" s="94"/>
      <c r="C449" s="95"/>
      <c r="D449" s="96"/>
      <c r="E449" s="78"/>
      <c r="F449" s="79"/>
      <c r="G449" s="79"/>
      <c r="H449" s="80"/>
      <c r="I449" s="134"/>
      <c r="J449" s="135"/>
      <c r="K449" s="136"/>
      <c r="L449" s="97"/>
      <c r="M449" s="98"/>
      <c r="N449" s="99"/>
      <c r="O449" s="84">
        <v>2</v>
      </c>
      <c r="P449" s="85"/>
      <c r="Q449" s="85"/>
      <c r="R449" s="86"/>
      <c r="S449" s="72">
        <v>1977.24</v>
      </c>
      <c r="T449" s="73"/>
      <c r="U449" s="73"/>
      <c r="V449" s="74"/>
      <c r="W449" s="87">
        <f>ABS(S449/E448*10^6*I448)</f>
        <v>17.468388890298876</v>
      </c>
      <c r="X449" s="70"/>
      <c r="Y449" s="70"/>
      <c r="Z449" s="71"/>
      <c r="AA449" s="94"/>
      <c r="AB449" s="96"/>
      <c r="AC449" s="94"/>
      <c r="AD449" s="96"/>
      <c r="AE449" s="72">
        <v>1.110225</v>
      </c>
      <c r="AF449" s="73"/>
      <c r="AG449" s="74"/>
      <c r="AH449" s="72">
        <f t="shared" si="108"/>
        <v>1.3</v>
      </c>
      <c r="AI449" s="73"/>
      <c r="AJ449" s="74"/>
      <c r="AK449" s="78"/>
      <c r="AL449" s="79"/>
      <c r="AM449" s="80"/>
      <c r="AN449" s="88">
        <f>Z376*AH449*AK448</f>
        <v>92.47052932202398</v>
      </c>
      <c r="AO449" s="89"/>
      <c r="AP449" s="89"/>
      <c r="AQ449" s="90"/>
      <c r="AR449" s="88">
        <f>AH377*AH449*AK448</f>
        <v>33.5205668792337</v>
      </c>
      <c r="AS449" s="89"/>
      <c r="AT449" s="89"/>
      <c r="AU449" s="90"/>
      <c r="AV449" s="69">
        <f>AH359</f>
        <v>1095000</v>
      </c>
      <c r="AW449" s="70"/>
      <c r="AX449" s="70"/>
      <c r="AY449" s="71"/>
      <c r="AZ449" s="69" t="str">
        <f t="shared" si="109"/>
        <v>∞</v>
      </c>
      <c r="BA449" s="70"/>
      <c r="BB449" s="70"/>
      <c r="BC449" s="71"/>
      <c r="BD449" s="72">
        <f t="shared" si="110"/>
        <v>0</v>
      </c>
      <c r="BE449" s="73"/>
      <c r="BF449" s="74"/>
      <c r="BG449" s="78"/>
      <c r="BH449" s="79"/>
      <c r="BI449" s="80"/>
      <c r="BJ449" s="137"/>
      <c r="BK449" s="138"/>
      <c r="BL449" s="139"/>
    </row>
    <row r="450" spans="2:64" ht="18.75" customHeight="1">
      <c r="B450" s="94"/>
      <c r="C450" s="95"/>
      <c r="D450" s="96"/>
      <c r="E450" s="78"/>
      <c r="F450" s="79"/>
      <c r="G450" s="79"/>
      <c r="H450" s="80"/>
      <c r="I450" s="134"/>
      <c r="J450" s="135"/>
      <c r="K450" s="136"/>
      <c r="L450" s="91">
        <v>2</v>
      </c>
      <c r="M450" s="92"/>
      <c r="N450" s="93"/>
      <c r="O450" s="84">
        <v>1</v>
      </c>
      <c r="P450" s="85"/>
      <c r="Q450" s="85"/>
      <c r="R450" s="86"/>
      <c r="S450" s="72">
        <v>868.62</v>
      </c>
      <c r="T450" s="73"/>
      <c r="U450" s="73"/>
      <c r="V450" s="74"/>
      <c r="W450" s="87">
        <f>ABS(S450/E448*10^6*I448)</f>
        <v>7.6740263993705415</v>
      </c>
      <c r="X450" s="70"/>
      <c r="Y450" s="70"/>
      <c r="Z450" s="71"/>
      <c r="AA450" s="94"/>
      <c r="AB450" s="96"/>
      <c r="AC450" s="94"/>
      <c r="AD450" s="96"/>
      <c r="AE450" s="72">
        <v>1.049059</v>
      </c>
      <c r="AF450" s="73"/>
      <c r="AG450" s="74"/>
      <c r="AH450" s="72">
        <f t="shared" si="108"/>
        <v>1.3</v>
      </c>
      <c r="AI450" s="73"/>
      <c r="AJ450" s="74"/>
      <c r="AK450" s="78"/>
      <c r="AL450" s="79"/>
      <c r="AM450" s="80"/>
      <c r="AN450" s="88">
        <f>Z376*AH450*AK448</f>
        <v>92.47052932202398</v>
      </c>
      <c r="AO450" s="89"/>
      <c r="AP450" s="89"/>
      <c r="AQ450" s="90"/>
      <c r="AR450" s="88">
        <f>AH377*AH450*AK448</f>
        <v>33.5205668792337</v>
      </c>
      <c r="AS450" s="89"/>
      <c r="AT450" s="89"/>
      <c r="AU450" s="90"/>
      <c r="AV450" s="69">
        <f>AH359</f>
        <v>1095000</v>
      </c>
      <c r="AW450" s="70"/>
      <c r="AX450" s="70"/>
      <c r="AY450" s="71"/>
      <c r="AZ450" s="69" t="str">
        <f t="shared" si="109"/>
        <v>∞</v>
      </c>
      <c r="BA450" s="70"/>
      <c r="BB450" s="70"/>
      <c r="BC450" s="71"/>
      <c r="BD450" s="72">
        <f t="shared" si="110"/>
        <v>0</v>
      </c>
      <c r="BE450" s="73"/>
      <c r="BF450" s="74"/>
      <c r="BG450" s="78"/>
      <c r="BH450" s="79"/>
      <c r="BI450" s="80"/>
      <c r="BJ450" s="137"/>
      <c r="BK450" s="138"/>
      <c r="BL450" s="139"/>
    </row>
    <row r="451" spans="2:64" ht="18.75" customHeight="1">
      <c r="B451" s="97"/>
      <c r="C451" s="98"/>
      <c r="D451" s="99"/>
      <c r="E451" s="81"/>
      <c r="F451" s="82"/>
      <c r="G451" s="82"/>
      <c r="H451" s="83"/>
      <c r="I451" s="140"/>
      <c r="J451" s="141"/>
      <c r="K451" s="142"/>
      <c r="L451" s="97"/>
      <c r="M451" s="98"/>
      <c r="N451" s="99"/>
      <c r="O451" s="84">
        <v>2</v>
      </c>
      <c r="P451" s="85"/>
      <c r="Q451" s="85"/>
      <c r="R451" s="86"/>
      <c r="S451" s="72">
        <v>632.56</v>
      </c>
      <c r="T451" s="73"/>
      <c r="U451" s="73"/>
      <c r="V451" s="74"/>
      <c r="W451" s="87">
        <f>ABS(S451/E448*10^6*I448)</f>
        <v>5.588499158649155</v>
      </c>
      <c r="X451" s="70"/>
      <c r="Y451" s="70"/>
      <c r="Z451" s="71"/>
      <c r="AA451" s="97"/>
      <c r="AB451" s="99"/>
      <c r="AC451" s="97"/>
      <c r="AD451" s="99"/>
      <c r="AE451" s="72">
        <v>1.035263</v>
      </c>
      <c r="AF451" s="73"/>
      <c r="AG451" s="74"/>
      <c r="AH451" s="72">
        <f t="shared" si="108"/>
        <v>1.3</v>
      </c>
      <c r="AI451" s="73"/>
      <c r="AJ451" s="74"/>
      <c r="AK451" s="81"/>
      <c r="AL451" s="82"/>
      <c r="AM451" s="83"/>
      <c r="AN451" s="88">
        <f>Z376*AH451*AK448</f>
        <v>92.47052932202398</v>
      </c>
      <c r="AO451" s="89"/>
      <c r="AP451" s="89"/>
      <c r="AQ451" s="90"/>
      <c r="AR451" s="88">
        <f>AH377*AH451*AK448</f>
        <v>33.5205668792337</v>
      </c>
      <c r="AS451" s="89"/>
      <c r="AT451" s="89"/>
      <c r="AU451" s="90"/>
      <c r="AV451" s="69">
        <f>AH359</f>
        <v>1095000</v>
      </c>
      <c r="AW451" s="70"/>
      <c r="AX451" s="70"/>
      <c r="AY451" s="71"/>
      <c r="AZ451" s="69" t="str">
        <f t="shared" si="109"/>
        <v>∞</v>
      </c>
      <c r="BA451" s="70"/>
      <c r="BB451" s="70"/>
      <c r="BC451" s="71"/>
      <c r="BD451" s="72">
        <f t="shared" si="110"/>
        <v>0</v>
      </c>
      <c r="BE451" s="73"/>
      <c r="BF451" s="74"/>
      <c r="BG451" s="81"/>
      <c r="BH451" s="82"/>
      <c r="BI451" s="83"/>
      <c r="BJ451" s="122"/>
      <c r="BK451" s="123"/>
      <c r="BL451" s="124"/>
    </row>
    <row r="452" spans="2:64" ht="18.75" customHeight="1">
      <c r="B452" s="91">
        <v>1901</v>
      </c>
      <c r="C452" s="92"/>
      <c r="D452" s="93"/>
      <c r="E452" s="130">
        <v>161861132000</v>
      </c>
      <c r="F452" s="76"/>
      <c r="G452" s="76"/>
      <c r="H452" s="77"/>
      <c r="I452" s="131">
        <v>1430</v>
      </c>
      <c r="J452" s="132"/>
      <c r="K452" s="133"/>
      <c r="L452" s="91">
        <v>1</v>
      </c>
      <c r="M452" s="92"/>
      <c r="N452" s="93"/>
      <c r="O452" s="84">
        <v>1</v>
      </c>
      <c r="P452" s="85"/>
      <c r="Q452" s="85"/>
      <c r="R452" s="86"/>
      <c r="S452" s="72">
        <v>3025.14</v>
      </c>
      <c r="T452" s="73"/>
      <c r="U452" s="73"/>
      <c r="V452" s="74"/>
      <c r="W452" s="87">
        <f>ABS(S452/E452*10^6*I452)</f>
        <v>26.726306350063087</v>
      </c>
      <c r="X452" s="70"/>
      <c r="Y452" s="70"/>
      <c r="Z452" s="71"/>
      <c r="AA452" s="91">
        <v>40</v>
      </c>
      <c r="AB452" s="93"/>
      <c r="AC452" s="91">
        <v>14</v>
      </c>
      <c r="AD452" s="93"/>
      <c r="AE452" s="72">
        <v>1.652506</v>
      </c>
      <c r="AF452" s="73"/>
      <c r="AG452" s="74"/>
      <c r="AH452" s="72">
        <f t="shared" si="108"/>
        <v>1.3</v>
      </c>
      <c r="AI452" s="73"/>
      <c r="AJ452" s="74"/>
      <c r="AK452" s="75">
        <f>IF(AA452&lt;25,1,IF(AC452&lt;=12,1,(25/AA452)^(1/4)))</f>
        <v>0.8891397050194614</v>
      </c>
      <c r="AL452" s="76"/>
      <c r="AM452" s="77"/>
      <c r="AN452" s="88">
        <f>Z376*AH452*AK452</f>
        <v>92.47052932202398</v>
      </c>
      <c r="AO452" s="89"/>
      <c r="AP452" s="89"/>
      <c r="AQ452" s="90"/>
      <c r="AR452" s="88">
        <f>AH377*AH452*AK452</f>
        <v>33.5205668792337</v>
      </c>
      <c r="AS452" s="89"/>
      <c r="AT452" s="89"/>
      <c r="AU452" s="90"/>
      <c r="AV452" s="69">
        <f>AH359</f>
        <v>1095000</v>
      </c>
      <c r="AW452" s="70"/>
      <c r="AX452" s="70"/>
      <c r="AY452" s="71"/>
      <c r="AZ452" s="69" t="str">
        <f t="shared" si="109"/>
        <v>∞</v>
      </c>
      <c r="BA452" s="70"/>
      <c r="BB452" s="70"/>
      <c r="BC452" s="71"/>
      <c r="BD452" s="72">
        <f t="shared" si="110"/>
        <v>0</v>
      </c>
      <c r="BE452" s="73"/>
      <c r="BF452" s="74"/>
      <c r="BG452" s="75">
        <f>SUM(BD452:BD455)</f>
        <v>0</v>
      </c>
      <c r="BH452" s="76"/>
      <c r="BI452" s="77"/>
      <c r="BJ452" s="114" t="str">
        <f>IF(BG452&lt;=1,"O.K","N.G")</f>
        <v>O.K</v>
      </c>
      <c r="BK452" s="117"/>
      <c r="BL452" s="118"/>
    </row>
    <row r="453" spans="2:64" ht="18.75" customHeight="1">
      <c r="B453" s="94"/>
      <c r="C453" s="95"/>
      <c r="D453" s="96"/>
      <c r="E453" s="78"/>
      <c r="F453" s="79"/>
      <c r="G453" s="79"/>
      <c r="H453" s="80"/>
      <c r="I453" s="134"/>
      <c r="J453" s="135"/>
      <c r="K453" s="136"/>
      <c r="L453" s="97"/>
      <c r="M453" s="98"/>
      <c r="N453" s="99"/>
      <c r="O453" s="84">
        <v>2</v>
      </c>
      <c r="P453" s="85"/>
      <c r="Q453" s="85"/>
      <c r="R453" s="86"/>
      <c r="S453" s="72">
        <v>1161.16</v>
      </c>
      <c r="T453" s="73"/>
      <c r="U453" s="73"/>
      <c r="V453" s="74"/>
      <c r="W453" s="87">
        <f>ABS(S453/E452*10^6*I452)</f>
        <v>10.258539400305196</v>
      </c>
      <c r="X453" s="70"/>
      <c r="Y453" s="70"/>
      <c r="Z453" s="71"/>
      <c r="AA453" s="94"/>
      <c r="AB453" s="96"/>
      <c r="AC453" s="94"/>
      <c r="AD453" s="96"/>
      <c r="AE453" s="72">
        <v>1.216152</v>
      </c>
      <c r="AF453" s="73"/>
      <c r="AG453" s="74"/>
      <c r="AH453" s="72">
        <f t="shared" si="108"/>
        <v>1.3</v>
      </c>
      <c r="AI453" s="73"/>
      <c r="AJ453" s="74"/>
      <c r="AK453" s="78"/>
      <c r="AL453" s="79"/>
      <c r="AM453" s="80"/>
      <c r="AN453" s="88">
        <f>Z376*AH453*AK452</f>
        <v>92.47052932202398</v>
      </c>
      <c r="AO453" s="89"/>
      <c r="AP453" s="89"/>
      <c r="AQ453" s="90"/>
      <c r="AR453" s="88">
        <f>AH377*AH453*AK452</f>
        <v>33.5205668792337</v>
      </c>
      <c r="AS453" s="89"/>
      <c r="AT453" s="89"/>
      <c r="AU453" s="90"/>
      <c r="AV453" s="69">
        <f>AH359</f>
        <v>1095000</v>
      </c>
      <c r="AW453" s="70"/>
      <c r="AX453" s="70"/>
      <c r="AY453" s="71"/>
      <c r="AZ453" s="69" t="str">
        <f t="shared" si="109"/>
        <v>∞</v>
      </c>
      <c r="BA453" s="70"/>
      <c r="BB453" s="70"/>
      <c r="BC453" s="71"/>
      <c r="BD453" s="72">
        <f t="shared" si="110"/>
        <v>0</v>
      </c>
      <c r="BE453" s="73"/>
      <c r="BF453" s="74"/>
      <c r="BG453" s="78"/>
      <c r="BH453" s="79"/>
      <c r="BI453" s="80"/>
      <c r="BJ453" s="137"/>
      <c r="BK453" s="138"/>
      <c r="BL453" s="139"/>
    </row>
    <row r="454" spans="2:64" ht="18.75" customHeight="1">
      <c r="B454" s="94"/>
      <c r="C454" s="95"/>
      <c r="D454" s="96"/>
      <c r="E454" s="78"/>
      <c r="F454" s="79"/>
      <c r="G454" s="79"/>
      <c r="H454" s="80"/>
      <c r="I454" s="134"/>
      <c r="J454" s="135"/>
      <c r="K454" s="136"/>
      <c r="L454" s="91">
        <v>2</v>
      </c>
      <c r="M454" s="92"/>
      <c r="N454" s="93"/>
      <c r="O454" s="84">
        <v>1</v>
      </c>
      <c r="P454" s="85"/>
      <c r="Q454" s="85"/>
      <c r="R454" s="86"/>
      <c r="S454" s="72">
        <v>1026.7</v>
      </c>
      <c r="T454" s="73"/>
      <c r="U454" s="73"/>
      <c r="V454" s="74"/>
      <c r="W454" s="87">
        <f>ABS(S454/E452*10^6*I452)</f>
        <v>9.070621105009941</v>
      </c>
      <c r="X454" s="70"/>
      <c r="Y454" s="70"/>
      <c r="Z454" s="71"/>
      <c r="AA454" s="94"/>
      <c r="AB454" s="96"/>
      <c r="AC454" s="94"/>
      <c r="AD454" s="96"/>
      <c r="AE454" s="72">
        <v>1.185831</v>
      </c>
      <c r="AF454" s="73"/>
      <c r="AG454" s="74"/>
      <c r="AH454" s="72">
        <f t="shared" si="108"/>
        <v>1.3</v>
      </c>
      <c r="AI454" s="73"/>
      <c r="AJ454" s="74"/>
      <c r="AK454" s="78"/>
      <c r="AL454" s="79"/>
      <c r="AM454" s="80"/>
      <c r="AN454" s="88">
        <f>Z376*AH454*AK452</f>
        <v>92.47052932202398</v>
      </c>
      <c r="AO454" s="89"/>
      <c r="AP454" s="89"/>
      <c r="AQ454" s="90"/>
      <c r="AR454" s="88">
        <f>AH377*AH454*AK452</f>
        <v>33.5205668792337</v>
      </c>
      <c r="AS454" s="89"/>
      <c r="AT454" s="89"/>
      <c r="AU454" s="90"/>
      <c r="AV454" s="69">
        <f>AH359</f>
        <v>1095000</v>
      </c>
      <c r="AW454" s="70"/>
      <c r="AX454" s="70"/>
      <c r="AY454" s="71"/>
      <c r="AZ454" s="69" t="str">
        <f t="shared" si="109"/>
        <v>∞</v>
      </c>
      <c r="BA454" s="70"/>
      <c r="BB454" s="70"/>
      <c r="BC454" s="71"/>
      <c r="BD454" s="72">
        <f t="shared" si="110"/>
        <v>0</v>
      </c>
      <c r="BE454" s="73"/>
      <c r="BF454" s="74"/>
      <c r="BG454" s="78"/>
      <c r="BH454" s="79"/>
      <c r="BI454" s="80"/>
      <c r="BJ454" s="137"/>
      <c r="BK454" s="138"/>
      <c r="BL454" s="139"/>
    </row>
    <row r="455" spans="2:64" ht="18.75" customHeight="1">
      <c r="B455" s="97"/>
      <c r="C455" s="98"/>
      <c r="D455" s="99"/>
      <c r="E455" s="81"/>
      <c r="F455" s="82"/>
      <c r="G455" s="82"/>
      <c r="H455" s="83"/>
      <c r="I455" s="140"/>
      <c r="J455" s="141"/>
      <c r="K455" s="142"/>
      <c r="L455" s="97"/>
      <c r="M455" s="98"/>
      <c r="N455" s="99"/>
      <c r="O455" s="84">
        <v>2</v>
      </c>
      <c r="P455" s="85"/>
      <c r="Q455" s="85"/>
      <c r="R455" s="86"/>
      <c r="S455" s="72">
        <v>320.5</v>
      </c>
      <c r="T455" s="73"/>
      <c r="U455" s="73"/>
      <c r="V455" s="74"/>
      <c r="W455" s="87">
        <f>ABS(S455/E452*10^6*I452)</f>
        <v>2.8315321556011357</v>
      </c>
      <c r="X455" s="70"/>
      <c r="Y455" s="70"/>
      <c r="Z455" s="71"/>
      <c r="AA455" s="97"/>
      <c r="AB455" s="99"/>
      <c r="AC455" s="97"/>
      <c r="AD455" s="99"/>
      <c r="AE455" s="72">
        <v>1.056203</v>
      </c>
      <c r="AF455" s="73"/>
      <c r="AG455" s="74"/>
      <c r="AH455" s="72">
        <f t="shared" si="108"/>
        <v>1.3</v>
      </c>
      <c r="AI455" s="73"/>
      <c r="AJ455" s="74"/>
      <c r="AK455" s="81"/>
      <c r="AL455" s="82"/>
      <c r="AM455" s="83"/>
      <c r="AN455" s="88">
        <f>Z376*AH455*AK452</f>
        <v>92.47052932202398</v>
      </c>
      <c r="AO455" s="89"/>
      <c r="AP455" s="89"/>
      <c r="AQ455" s="90"/>
      <c r="AR455" s="88">
        <f>AH377*AH455*AK452</f>
        <v>33.5205668792337</v>
      </c>
      <c r="AS455" s="89"/>
      <c r="AT455" s="89"/>
      <c r="AU455" s="90"/>
      <c r="AV455" s="69">
        <f>AH359</f>
        <v>1095000</v>
      </c>
      <c r="AW455" s="70"/>
      <c r="AX455" s="70"/>
      <c r="AY455" s="71"/>
      <c r="AZ455" s="69" t="str">
        <f t="shared" si="109"/>
        <v>∞</v>
      </c>
      <c r="BA455" s="70"/>
      <c r="BB455" s="70"/>
      <c r="BC455" s="71"/>
      <c r="BD455" s="72">
        <f t="shared" si="110"/>
        <v>0</v>
      </c>
      <c r="BE455" s="73"/>
      <c r="BF455" s="74"/>
      <c r="BG455" s="81"/>
      <c r="BH455" s="82"/>
      <c r="BI455" s="83"/>
      <c r="BJ455" s="122"/>
      <c r="BK455" s="123"/>
      <c r="BL455" s="124"/>
    </row>
    <row r="456" spans="2:64" ht="18.75" customHeight="1">
      <c r="B456" s="91">
        <v>2001</v>
      </c>
      <c r="C456" s="92"/>
      <c r="D456" s="93"/>
      <c r="E456" s="130">
        <v>195223979166.666</v>
      </c>
      <c r="F456" s="76"/>
      <c r="G456" s="76"/>
      <c r="H456" s="77"/>
      <c r="I456" s="131">
        <v>1425</v>
      </c>
      <c r="J456" s="132"/>
      <c r="K456" s="133"/>
      <c r="L456" s="91">
        <v>1</v>
      </c>
      <c r="M456" s="92"/>
      <c r="N456" s="93"/>
      <c r="O456" s="84">
        <v>1</v>
      </c>
      <c r="P456" s="85"/>
      <c r="Q456" s="85"/>
      <c r="R456" s="86"/>
      <c r="S456" s="72">
        <v>4072.48</v>
      </c>
      <c r="T456" s="73"/>
      <c r="U456" s="73"/>
      <c r="V456" s="74"/>
      <c r="W456" s="87">
        <f>ABS(S456/E456*10^6*I456)</f>
        <v>29.72628682589058</v>
      </c>
      <c r="X456" s="70"/>
      <c r="Y456" s="70"/>
      <c r="Z456" s="71"/>
      <c r="AA456" s="91">
        <v>50</v>
      </c>
      <c r="AB456" s="93"/>
      <c r="AC456" s="91">
        <v>14</v>
      </c>
      <c r="AD456" s="93"/>
      <c r="AE456" s="72">
        <v>1</v>
      </c>
      <c r="AF456" s="73"/>
      <c r="AG456" s="74"/>
      <c r="AH456" s="72">
        <f t="shared" si="108"/>
        <v>1.3</v>
      </c>
      <c r="AI456" s="73"/>
      <c r="AJ456" s="74"/>
      <c r="AK456" s="75">
        <f>IF(AA456&lt;25,1,IF(AC456&lt;=12,1,(25/AA456)^(1/4)))</f>
        <v>0.8408964152537145</v>
      </c>
      <c r="AL456" s="76"/>
      <c r="AM456" s="77"/>
      <c r="AN456" s="88">
        <f>Z376*AH456*AK456</f>
        <v>87.45322718638631</v>
      </c>
      <c r="AO456" s="89"/>
      <c r="AP456" s="89"/>
      <c r="AQ456" s="90"/>
      <c r="AR456" s="88">
        <f>AH377*AH456*AK456</f>
        <v>31.70179485506504</v>
      </c>
      <c r="AS456" s="89"/>
      <c r="AT456" s="89"/>
      <c r="AU456" s="90"/>
      <c r="AV456" s="69">
        <f>AH359</f>
        <v>1095000</v>
      </c>
      <c r="AW456" s="70"/>
      <c r="AX456" s="70"/>
      <c r="AY456" s="71"/>
      <c r="AZ456" s="69" t="str">
        <f t="shared" si="109"/>
        <v>∞</v>
      </c>
      <c r="BA456" s="70"/>
      <c r="BB456" s="70"/>
      <c r="BC456" s="71"/>
      <c r="BD456" s="72">
        <f t="shared" si="110"/>
        <v>0</v>
      </c>
      <c r="BE456" s="73"/>
      <c r="BF456" s="74"/>
      <c r="BG456" s="75">
        <f>SUM(BD456:BD459)</f>
        <v>0</v>
      </c>
      <c r="BH456" s="76"/>
      <c r="BI456" s="77"/>
      <c r="BJ456" s="114" t="str">
        <f>IF(BG456&lt;=1,"O.K","N.G")</f>
        <v>O.K</v>
      </c>
      <c r="BK456" s="117"/>
      <c r="BL456" s="118"/>
    </row>
    <row r="457" spans="2:64" ht="18.75" customHeight="1">
      <c r="B457" s="94"/>
      <c r="C457" s="95"/>
      <c r="D457" s="96"/>
      <c r="E457" s="78"/>
      <c r="F457" s="79"/>
      <c r="G457" s="79"/>
      <c r="H457" s="80"/>
      <c r="I457" s="134"/>
      <c r="J457" s="135"/>
      <c r="K457" s="136"/>
      <c r="L457" s="97"/>
      <c r="M457" s="98"/>
      <c r="N457" s="99"/>
      <c r="O457" s="84">
        <v>2</v>
      </c>
      <c r="P457" s="85"/>
      <c r="Q457" s="85"/>
      <c r="R457" s="86"/>
      <c r="S457" s="72">
        <v>487.97</v>
      </c>
      <c r="T457" s="73"/>
      <c r="U457" s="73"/>
      <c r="V457" s="74"/>
      <c r="W457" s="87">
        <f>ABS(S457/E456*10^6*I456)</f>
        <v>3.5618434424306145</v>
      </c>
      <c r="X457" s="70"/>
      <c r="Y457" s="70"/>
      <c r="Z457" s="71"/>
      <c r="AA457" s="94"/>
      <c r="AB457" s="96"/>
      <c r="AC457" s="94"/>
      <c r="AD457" s="96"/>
      <c r="AE457" s="72">
        <v>1</v>
      </c>
      <c r="AF457" s="73"/>
      <c r="AG457" s="74"/>
      <c r="AH457" s="72">
        <f t="shared" si="108"/>
        <v>1.3</v>
      </c>
      <c r="AI457" s="73"/>
      <c r="AJ457" s="74"/>
      <c r="AK457" s="78"/>
      <c r="AL457" s="79"/>
      <c r="AM457" s="80"/>
      <c r="AN457" s="88">
        <f>Z376*AH457*AK456</f>
        <v>87.45322718638631</v>
      </c>
      <c r="AO457" s="89"/>
      <c r="AP457" s="89"/>
      <c r="AQ457" s="90"/>
      <c r="AR457" s="88">
        <f>AH377*AH457*AK456</f>
        <v>31.70179485506504</v>
      </c>
      <c r="AS457" s="89"/>
      <c r="AT457" s="89"/>
      <c r="AU457" s="90"/>
      <c r="AV457" s="69">
        <f>AH359</f>
        <v>1095000</v>
      </c>
      <c r="AW457" s="70"/>
      <c r="AX457" s="70"/>
      <c r="AY457" s="71"/>
      <c r="AZ457" s="69" t="str">
        <f t="shared" si="109"/>
        <v>∞</v>
      </c>
      <c r="BA457" s="70"/>
      <c r="BB457" s="70"/>
      <c r="BC457" s="71"/>
      <c r="BD457" s="72">
        <f t="shared" si="110"/>
        <v>0</v>
      </c>
      <c r="BE457" s="73"/>
      <c r="BF457" s="74"/>
      <c r="BG457" s="78"/>
      <c r="BH457" s="79"/>
      <c r="BI457" s="80"/>
      <c r="BJ457" s="137"/>
      <c r="BK457" s="138"/>
      <c r="BL457" s="139"/>
    </row>
    <row r="458" spans="2:64" ht="18.75" customHeight="1">
      <c r="B458" s="94"/>
      <c r="C458" s="95"/>
      <c r="D458" s="96"/>
      <c r="E458" s="78"/>
      <c r="F458" s="79"/>
      <c r="G458" s="79"/>
      <c r="H458" s="80"/>
      <c r="I458" s="134"/>
      <c r="J458" s="135"/>
      <c r="K458" s="136"/>
      <c r="L458" s="91">
        <v>2</v>
      </c>
      <c r="M458" s="92"/>
      <c r="N458" s="93"/>
      <c r="O458" s="84">
        <v>1</v>
      </c>
      <c r="P458" s="85"/>
      <c r="Q458" s="85"/>
      <c r="R458" s="86"/>
      <c r="S458" s="72">
        <v>1500.47</v>
      </c>
      <c r="T458" s="73"/>
      <c r="U458" s="73"/>
      <c r="V458" s="74"/>
      <c r="W458" s="87">
        <f>ABS(S458/E456*10^6*I456)</f>
        <v>10.952393036588035</v>
      </c>
      <c r="X458" s="70"/>
      <c r="Y458" s="70"/>
      <c r="Z458" s="71"/>
      <c r="AA458" s="94"/>
      <c r="AB458" s="96"/>
      <c r="AC458" s="94"/>
      <c r="AD458" s="96"/>
      <c r="AE458" s="72">
        <v>1</v>
      </c>
      <c r="AF458" s="73"/>
      <c r="AG458" s="74"/>
      <c r="AH458" s="72">
        <f t="shared" si="108"/>
        <v>1.3</v>
      </c>
      <c r="AI458" s="73"/>
      <c r="AJ458" s="74"/>
      <c r="AK458" s="78"/>
      <c r="AL458" s="79"/>
      <c r="AM458" s="80"/>
      <c r="AN458" s="88">
        <f>Z376*AH458*AK456</f>
        <v>87.45322718638631</v>
      </c>
      <c r="AO458" s="89"/>
      <c r="AP458" s="89"/>
      <c r="AQ458" s="90"/>
      <c r="AR458" s="88">
        <f>AH377*AH458*AK456</f>
        <v>31.70179485506504</v>
      </c>
      <c r="AS458" s="89"/>
      <c r="AT458" s="89"/>
      <c r="AU458" s="90"/>
      <c r="AV458" s="69">
        <f>AH359</f>
        <v>1095000</v>
      </c>
      <c r="AW458" s="70"/>
      <c r="AX458" s="70"/>
      <c r="AY458" s="71"/>
      <c r="AZ458" s="69" t="str">
        <f t="shared" si="109"/>
        <v>∞</v>
      </c>
      <c r="BA458" s="70"/>
      <c r="BB458" s="70"/>
      <c r="BC458" s="71"/>
      <c r="BD458" s="72">
        <f t="shared" si="110"/>
        <v>0</v>
      </c>
      <c r="BE458" s="73"/>
      <c r="BF458" s="74"/>
      <c r="BG458" s="78"/>
      <c r="BH458" s="79"/>
      <c r="BI458" s="80"/>
      <c r="BJ458" s="137"/>
      <c r="BK458" s="138"/>
      <c r="BL458" s="139"/>
    </row>
    <row r="459" spans="2:64" ht="18.75" customHeight="1">
      <c r="B459" s="97"/>
      <c r="C459" s="98"/>
      <c r="D459" s="99"/>
      <c r="E459" s="81"/>
      <c r="F459" s="82"/>
      <c r="G459" s="82"/>
      <c r="H459" s="83"/>
      <c r="I459" s="140"/>
      <c r="J459" s="141"/>
      <c r="K459" s="142"/>
      <c r="L459" s="97"/>
      <c r="M459" s="98"/>
      <c r="N459" s="99"/>
      <c r="O459" s="84">
        <v>2</v>
      </c>
      <c r="P459" s="85"/>
      <c r="Q459" s="85"/>
      <c r="R459" s="86"/>
      <c r="S459" s="72">
        <v>709.85</v>
      </c>
      <c r="T459" s="73"/>
      <c r="U459" s="73"/>
      <c r="V459" s="74"/>
      <c r="W459" s="87">
        <f>ABS(S459/E456*10^6*I456)</f>
        <v>5.181413954975452</v>
      </c>
      <c r="X459" s="70"/>
      <c r="Y459" s="70"/>
      <c r="Z459" s="71"/>
      <c r="AA459" s="97"/>
      <c r="AB459" s="99"/>
      <c r="AC459" s="97"/>
      <c r="AD459" s="99"/>
      <c r="AE459" s="72">
        <v>1</v>
      </c>
      <c r="AF459" s="73"/>
      <c r="AG459" s="74"/>
      <c r="AH459" s="72">
        <f t="shared" si="108"/>
        <v>1.3</v>
      </c>
      <c r="AI459" s="73"/>
      <c r="AJ459" s="74"/>
      <c r="AK459" s="81"/>
      <c r="AL459" s="82"/>
      <c r="AM459" s="83"/>
      <c r="AN459" s="88">
        <f>Z376*AH459*AK456</f>
        <v>87.45322718638631</v>
      </c>
      <c r="AO459" s="89"/>
      <c r="AP459" s="89"/>
      <c r="AQ459" s="90"/>
      <c r="AR459" s="88">
        <f>AH377*AH459*AK456</f>
        <v>31.70179485506504</v>
      </c>
      <c r="AS459" s="89"/>
      <c r="AT459" s="89"/>
      <c r="AU459" s="90"/>
      <c r="AV459" s="69">
        <f>AH359</f>
        <v>1095000</v>
      </c>
      <c r="AW459" s="70"/>
      <c r="AX459" s="70"/>
      <c r="AY459" s="71"/>
      <c r="AZ459" s="69" t="str">
        <f t="shared" si="109"/>
        <v>∞</v>
      </c>
      <c r="BA459" s="70"/>
      <c r="BB459" s="70"/>
      <c r="BC459" s="71"/>
      <c r="BD459" s="72">
        <f t="shared" si="110"/>
        <v>0</v>
      </c>
      <c r="BE459" s="73"/>
      <c r="BF459" s="74"/>
      <c r="BG459" s="81"/>
      <c r="BH459" s="82"/>
      <c r="BI459" s="83"/>
      <c r="BJ459" s="122"/>
      <c r="BK459" s="123"/>
      <c r="BL459" s="124"/>
    </row>
    <row r="460" spans="2:64" ht="18.75" customHeight="1">
      <c r="B460" s="91">
        <v>2101</v>
      </c>
      <c r="C460" s="92"/>
      <c r="D460" s="93"/>
      <c r="E460" s="130">
        <v>228592821333.333</v>
      </c>
      <c r="F460" s="76"/>
      <c r="G460" s="76"/>
      <c r="H460" s="77"/>
      <c r="I460" s="131">
        <v>1420</v>
      </c>
      <c r="J460" s="132"/>
      <c r="K460" s="133"/>
      <c r="L460" s="91">
        <v>1</v>
      </c>
      <c r="M460" s="92"/>
      <c r="N460" s="93"/>
      <c r="O460" s="84">
        <v>1</v>
      </c>
      <c r="P460" s="85"/>
      <c r="Q460" s="85"/>
      <c r="R460" s="86"/>
      <c r="S460" s="72">
        <v>4897.9</v>
      </c>
      <c r="T460" s="73"/>
      <c r="U460" s="73"/>
      <c r="V460" s="74"/>
      <c r="W460" s="87">
        <f>ABS(S460/E460*10^6*I460)</f>
        <v>30.42535613950109</v>
      </c>
      <c r="X460" s="70"/>
      <c r="Y460" s="70"/>
      <c r="Z460" s="71"/>
      <c r="AA460" s="91">
        <v>60</v>
      </c>
      <c r="AB460" s="93"/>
      <c r="AC460" s="91">
        <v>14</v>
      </c>
      <c r="AD460" s="93"/>
      <c r="AE460" s="72">
        <v>1</v>
      </c>
      <c r="AF460" s="73"/>
      <c r="AG460" s="74"/>
      <c r="AH460" s="72">
        <f t="shared" si="108"/>
        <v>1.3</v>
      </c>
      <c r="AI460" s="73"/>
      <c r="AJ460" s="74"/>
      <c r="AK460" s="75">
        <f>IF(AA460&lt;25,1,IF(AC460&lt;=12,1,(25/AA460)^(1/4)))</f>
        <v>0.8034284189446518</v>
      </c>
      <c r="AL460" s="76"/>
      <c r="AM460" s="77"/>
      <c r="AN460" s="88">
        <f>Z376*AH460*AK460</f>
        <v>83.55655557024379</v>
      </c>
      <c r="AO460" s="89"/>
      <c r="AP460" s="89"/>
      <c r="AQ460" s="90"/>
      <c r="AR460" s="88">
        <f>AH377*AH460*AK460</f>
        <v>30.289251394213373</v>
      </c>
      <c r="AS460" s="89"/>
      <c r="AT460" s="89"/>
      <c r="AU460" s="90"/>
      <c r="AV460" s="69">
        <f>AH359</f>
        <v>1095000</v>
      </c>
      <c r="AW460" s="70"/>
      <c r="AX460" s="70"/>
      <c r="AY460" s="71"/>
      <c r="AZ460" s="69">
        <f t="shared" si="109"/>
        <v>41425195.889923476</v>
      </c>
      <c r="BA460" s="70"/>
      <c r="BB460" s="70"/>
      <c r="BC460" s="71"/>
      <c r="BD460" s="72">
        <f t="shared" si="110"/>
        <v>0.026433188219789558</v>
      </c>
      <c r="BE460" s="73"/>
      <c r="BF460" s="74"/>
      <c r="BG460" s="75">
        <f>SUM(BD460:BD463)</f>
        <v>0.026433188219789558</v>
      </c>
      <c r="BH460" s="76"/>
      <c r="BI460" s="77"/>
      <c r="BJ460" s="114" t="str">
        <f>IF(BG460&lt;=1,"O.K","N.G")</f>
        <v>O.K</v>
      </c>
      <c r="BK460" s="117"/>
      <c r="BL460" s="118"/>
    </row>
    <row r="461" spans="2:64" ht="18.75" customHeight="1">
      <c r="B461" s="94"/>
      <c r="C461" s="95"/>
      <c r="D461" s="96"/>
      <c r="E461" s="78"/>
      <c r="F461" s="79"/>
      <c r="G461" s="79"/>
      <c r="H461" s="80"/>
      <c r="I461" s="134"/>
      <c r="J461" s="135"/>
      <c r="K461" s="136"/>
      <c r="L461" s="97"/>
      <c r="M461" s="98"/>
      <c r="N461" s="99"/>
      <c r="O461" s="84">
        <v>2</v>
      </c>
      <c r="P461" s="85"/>
      <c r="Q461" s="85"/>
      <c r="R461" s="86"/>
      <c r="S461" s="72">
        <v>409.46</v>
      </c>
      <c r="T461" s="73"/>
      <c r="U461" s="73"/>
      <c r="V461" s="74"/>
      <c r="W461" s="87">
        <f>ABS(S461/E460*10^6*I460)</f>
        <v>2.5435321923436813</v>
      </c>
      <c r="X461" s="70"/>
      <c r="Y461" s="70"/>
      <c r="Z461" s="71"/>
      <c r="AA461" s="94"/>
      <c r="AB461" s="96"/>
      <c r="AC461" s="94"/>
      <c r="AD461" s="96"/>
      <c r="AE461" s="72">
        <v>1</v>
      </c>
      <c r="AF461" s="73"/>
      <c r="AG461" s="74"/>
      <c r="AH461" s="72">
        <f t="shared" si="108"/>
        <v>1.3</v>
      </c>
      <c r="AI461" s="73"/>
      <c r="AJ461" s="74"/>
      <c r="AK461" s="78"/>
      <c r="AL461" s="79"/>
      <c r="AM461" s="80"/>
      <c r="AN461" s="88">
        <f>Z376*AH461*AK460</f>
        <v>83.55655557024379</v>
      </c>
      <c r="AO461" s="89"/>
      <c r="AP461" s="89"/>
      <c r="AQ461" s="90"/>
      <c r="AR461" s="88">
        <f>AH377*AH461*AK460</f>
        <v>30.289251394213373</v>
      </c>
      <c r="AS461" s="89"/>
      <c r="AT461" s="89"/>
      <c r="AU461" s="90"/>
      <c r="AV461" s="69">
        <f>AH359</f>
        <v>1095000</v>
      </c>
      <c r="AW461" s="70"/>
      <c r="AX461" s="70"/>
      <c r="AY461" s="71"/>
      <c r="AZ461" s="69" t="str">
        <f t="shared" si="109"/>
        <v>∞</v>
      </c>
      <c r="BA461" s="70"/>
      <c r="BB461" s="70"/>
      <c r="BC461" s="71"/>
      <c r="BD461" s="72">
        <f t="shared" si="110"/>
        <v>0</v>
      </c>
      <c r="BE461" s="73"/>
      <c r="BF461" s="74"/>
      <c r="BG461" s="78"/>
      <c r="BH461" s="79"/>
      <c r="BI461" s="80"/>
      <c r="BJ461" s="137"/>
      <c r="BK461" s="138"/>
      <c r="BL461" s="139"/>
    </row>
    <row r="462" spans="2:64" ht="18.75" customHeight="1">
      <c r="B462" s="94"/>
      <c r="C462" s="95"/>
      <c r="D462" s="96"/>
      <c r="E462" s="78"/>
      <c r="F462" s="79"/>
      <c r="G462" s="79"/>
      <c r="H462" s="80"/>
      <c r="I462" s="134"/>
      <c r="J462" s="135"/>
      <c r="K462" s="136"/>
      <c r="L462" s="91">
        <v>2</v>
      </c>
      <c r="M462" s="92"/>
      <c r="N462" s="93"/>
      <c r="O462" s="84">
        <v>1</v>
      </c>
      <c r="P462" s="85"/>
      <c r="Q462" s="85"/>
      <c r="R462" s="86"/>
      <c r="S462" s="72">
        <v>1888.26</v>
      </c>
      <c r="T462" s="73"/>
      <c r="U462" s="73"/>
      <c r="V462" s="74"/>
      <c r="W462" s="87">
        <f>ABS(S462/E460*10^6*I460)</f>
        <v>11.729717426647</v>
      </c>
      <c r="X462" s="70"/>
      <c r="Y462" s="70"/>
      <c r="Z462" s="71"/>
      <c r="AA462" s="94"/>
      <c r="AB462" s="96"/>
      <c r="AC462" s="94"/>
      <c r="AD462" s="96"/>
      <c r="AE462" s="72">
        <v>1</v>
      </c>
      <c r="AF462" s="73"/>
      <c r="AG462" s="74"/>
      <c r="AH462" s="72">
        <f t="shared" si="108"/>
        <v>1.3</v>
      </c>
      <c r="AI462" s="73"/>
      <c r="AJ462" s="74"/>
      <c r="AK462" s="78"/>
      <c r="AL462" s="79"/>
      <c r="AM462" s="80"/>
      <c r="AN462" s="88">
        <f>Z376*AH462*AK460</f>
        <v>83.55655557024379</v>
      </c>
      <c r="AO462" s="89"/>
      <c r="AP462" s="89"/>
      <c r="AQ462" s="90"/>
      <c r="AR462" s="88">
        <f>AH377*AH462*AK460</f>
        <v>30.289251394213373</v>
      </c>
      <c r="AS462" s="89"/>
      <c r="AT462" s="89"/>
      <c r="AU462" s="90"/>
      <c r="AV462" s="69">
        <f>AH359</f>
        <v>1095000</v>
      </c>
      <c r="AW462" s="70"/>
      <c r="AX462" s="70"/>
      <c r="AY462" s="71"/>
      <c r="AZ462" s="69" t="str">
        <f t="shared" si="109"/>
        <v>∞</v>
      </c>
      <c r="BA462" s="70"/>
      <c r="BB462" s="70"/>
      <c r="BC462" s="71"/>
      <c r="BD462" s="72">
        <f t="shared" si="110"/>
        <v>0</v>
      </c>
      <c r="BE462" s="73"/>
      <c r="BF462" s="74"/>
      <c r="BG462" s="78"/>
      <c r="BH462" s="79"/>
      <c r="BI462" s="80"/>
      <c r="BJ462" s="137"/>
      <c r="BK462" s="138"/>
      <c r="BL462" s="139"/>
    </row>
    <row r="463" spans="2:64" ht="18.75" customHeight="1">
      <c r="B463" s="97"/>
      <c r="C463" s="98"/>
      <c r="D463" s="99"/>
      <c r="E463" s="81"/>
      <c r="F463" s="82"/>
      <c r="G463" s="82"/>
      <c r="H463" s="83"/>
      <c r="I463" s="140"/>
      <c r="J463" s="141"/>
      <c r="K463" s="142"/>
      <c r="L463" s="97"/>
      <c r="M463" s="98"/>
      <c r="N463" s="99"/>
      <c r="O463" s="84">
        <v>2</v>
      </c>
      <c r="P463" s="85"/>
      <c r="Q463" s="85"/>
      <c r="R463" s="86"/>
      <c r="S463" s="72">
        <v>1098.73</v>
      </c>
      <c r="T463" s="73"/>
      <c r="U463" s="73"/>
      <c r="V463" s="74"/>
      <c r="W463" s="87">
        <f>ABS(S463/E460*10^6*I460)</f>
        <v>6.825221329785018</v>
      </c>
      <c r="X463" s="70"/>
      <c r="Y463" s="70"/>
      <c r="Z463" s="71"/>
      <c r="AA463" s="97"/>
      <c r="AB463" s="99"/>
      <c r="AC463" s="97"/>
      <c r="AD463" s="99"/>
      <c r="AE463" s="72">
        <v>1</v>
      </c>
      <c r="AF463" s="73"/>
      <c r="AG463" s="74"/>
      <c r="AH463" s="72">
        <f t="shared" si="108"/>
        <v>1.3</v>
      </c>
      <c r="AI463" s="73"/>
      <c r="AJ463" s="74"/>
      <c r="AK463" s="81"/>
      <c r="AL463" s="82"/>
      <c r="AM463" s="83"/>
      <c r="AN463" s="88">
        <f>Z376*AH463*AK460</f>
        <v>83.55655557024379</v>
      </c>
      <c r="AO463" s="89"/>
      <c r="AP463" s="89"/>
      <c r="AQ463" s="90"/>
      <c r="AR463" s="88">
        <f>AH377*AH463*AK460</f>
        <v>30.289251394213373</v>
      </c>
      <c r="AS463" s="89"/>
      <c r="AT463" s="89"/>
      <c r="AU463" s="90"/>
      <c r="AV463" s="69">
        <f>AH359</f>
        <v>1095000</v>
      </c>
      <c r="AW463" s="70"/>
      <c r="AX463" s="70"/>
      <c r="AY463" s="71"/>
      <c r="AZ463" s="69" t="str">
        <f t="shared" si="109"/>
        <v>∞</v>
      </c>
      <c r="BA463" s="70"/>
      <c r="BB463" s="70"/>
      <c r="BC463" s="71"/>
      <c r="BD463" s="72">
        <f t="shared" si="110"/>
        <v>0</v>
      </c>
      <c r="BE463" s="73"/>
      <c r="BF463" s="74"/>
      <c r="BG463" s="81"/>
      <c r="BH463" s="82"/>
      <c r="BI463" s="83"/>
      <c r="BJ463" s="122"/>
      <c r="BK463" s="123"/>
      <c r="BL463" s="124"/>
    </row>
    <row r="464" spans="2:64" ht="18.75" customHeight="1">
      <c r="B464" s="91">
        <v>2201</v>
      </c>
      <c r="C464" s="92"/>
      <c r="D464" s="93"/>
      <c r="E464" s="130">
        <v>228592821333.333</v>
      </c>
      <c r="F464" s="76"/>
      <c r="G464" s="76"/>
      <c r="H464" s="77"/>
      <c r="I464" s="131">
        <v>1420</v>
      </c>
      <c r="J464" s="132"/>
      <c r="K464" s="133"/>
      <c r="L464" s="91">
        <v>1</v>
      </c>
      <c r="M464" s="92"/>
      <c r="N464" s="93"/>
      <c r="O464" s="84">
        <v>1</v>
      </c>
      <c r="P464" s="85"/>
      <c r="Q464" s="85"/>
      <c r="R464" s="86"/>
      <c r="S464" s="72">
        <v>5294.58</v>
      </c>
      <c r="T464" s="73"/>
      <c r="U464" s="73"/>
      <c r="V464" s="74"/>
      <c r="W464" s="87">
        <f>ABS(S464/E464*10^6*I464)</f>
        <v>32.88950001206225</v>
      </c>
      <c r="X464" s="70"/>
      <c r="Y464" s="70"/>
      <c r="Z464" s="71"/>
      <c r="AA464" s="91">
        <v>60</v>
      </c>
      <c r="AB464" s="93"/>
      <c r="AC464" s="91">
        <v>14</v>
      </c>
      <c r="AD464" s="93"/>
      <c r="AE464" s="72">
        <v>1</v>
      </c>
      <c r="AF464" s="73"/>
      <c r="AG464" s="74"/>
      <c r="AH464" s="72">
        <f t="shared" si="108"/>
        <v>1.3</v>
      </c>
      <c r="AI464" s="73"/>
      <c r="AJ464" s="74"/>
      <c r="AK464" s="75">
        <f>IF(AA464&lt;25,1,IF(AC464&lt;=12,1,(25/AA464)^(1/4)))</f>
        <v>0.8034284189446518</v>
      </c>
      <c r="AL464" s="76"/>
      <c r="AM464" s="77"/>
      <c r="AN464" s="88">
        <f>Z376*AH464*AK464</f>
        <v>83.55655557024379</v>
      </c>
      <c r="AO464" s="89"/>
      <c r="AP464" s="89"/>
      <c r="AQ464" s="90"/>
      <c r="AR464" s="88">
        <f>AH377*AH464*AK464</f>
        <v>30.289251394213373</v>
      </c>
      <c r="AS464" s="89"/>
      <c r="AT464" s="89"/>
      <c r="AU464" s="90"/>
      <c r="AV464" s="69">
        <f>AH359</f>
        <v>1095000</v>
      </c>
      <c r="AW464" s="70"/>
      <c r="AX464" s="70"/>
      <c r="AY464" s="71"/>
      <c r="AZ464" s="69">
        <f t="shared" si="109"/>
        <v>32794405.938182056</v>
      </c>
      <c r="BA464" s="70"/>
      <c r="BB464" s="70"/>
      <c r="BC464" s="71"/>
      <c r="BD464" s="72">
        <f t="shared" si="110"/>
        <v>0.03338984100105644</v>
      </c>
      <c r="BE464" s="73"/>
      <c r="BF464" s="74"/>
      <c r="BG464" s="75">
        <f>SUM(BD464:BD467)</f>
        <v>0.03338984100105644</v>
      </c>
      <c r="BH464" s="76"/>
      <c r="BI464" s="77"/>
      <c r="BJ464" s="114" t="str">
        <f>IF(BG464&lt;=1,"O.K","N.G")</f>
        <v>O.K</v>
      </c>
      <c r="BK464" s="117"/>
      <c r="BL464" s="118"/>
    </row>
    <row r="465" spans="2:64" ht="18.75" customHeight="1">
      <c r="B465" s="94"/>
      <c r="C465" s="95"/>
      <c r="D465" s="96"/>
      <c r="E465" s="78"/>
      <c r="F465" s="79"/>
      <c r="G465" s="79"/>
      <c r="H465" s="80"/>
      <c r="I465" s="134"/>
      <c r="J465" s="135"/>
      <c r="K465" s="136"/>
      <c r="L465" s="97"/>
      <c r="M465" s="98"/>
      <c r="N465" s="99"/>
      <c r="O465" s="84">
        <v>2</v>
      </c>
      <c r="P465" s="85"/>
      <c r="Q465" s="85"/>
      <c r="R465" s="86"/>
      <c r="S465" s="72">
        <v>329.89</v>
      </c>
      <c r="T465" s="73"/>
      <c r="U465" s="73"/>
      <c r="V465" s="74"/>
      <c r="W465" s="87">
        <f>ABS(S465/E464*10^6*I464)</f>
        <v>2.0492498288776853</v>
      </c>
      <c r="X465" s="70"/>
      <c r="Y465" s="70"/>
      <c r="Z465" s="71"/>
      <c r="AA465" s="94"/>
      <c r="AB465" s="96"/>
      <c r="AC465" s="94"/>
      <c r="AD465" s="96"/>
      <c r="AE465" s="72">
        <v>1</v>
      </c>
      <c r="AF465" s="73"/>
      <c r="AG465" s="74"/>
      <c r="AH465" s="72">
        <f t="shared" si="108"/>
        <v>1.3</v>
      </c>
      <c r="AI465" s="73"/>
      <c r="AJ465" s="74"/>
      <c r="AK465" s="78"/>
      <c r="AL465" s="79"/>
      <c r="AM465" s="80"/>
      <c r="AN465" s="88">
        <f>Z376*AH465*AK464</f>
        <v>83.55655557024379</v>
      </c>
      <c r="AO465" s="89"/>
      <c r="AP465" s="89"/>
      <c r="AQ465" s="90"/>
      <c r="AR465" s="88">
        <f>AH377*AH465*AK464</f>
        <v>30.289251394213373</v>
      </c>
      <c r="AS465" s="89"/>
      <c r="AT465" s="89"/>
      <c r="AU465" s="90"/>
      <c r="AV465" s="69">
        <f>AH359</f>
        <v>1095000</v>
      </c>
      <c r="AW465" s="70"/>
      <c r="AX465" s="70"/>
      <c r="AY465" s="71"/>
      <c r="AZ465" s="69" t="str">
        <f t="shared" si="109"/>
        <v>∞</v>
      </c>
      <c r="BA465" s="70"/>
      <c r="BB465" s="70"/>
      <c r="BC465" s="71"/>
      <c r="BD465" s="72">
        <f t="shared" si="110"/>
        <v>0</v>
      </c>
      <c r="BE465" s="73"/>
      <c r="BF465" s="74"/>
      <c r="BG465" s="78"/>
      <c r="BH465" s="79"/>
      <c r="BI465" s="80"/>
      <c r="BJ465" s="137"/>
      <c r="BK465" s="138"/>
      <c r="BL465" s="139"/>
    </row>
    <row r="466" spans="2:64" ht="18.75" customHeight="1">
      <c r="B466" s="94"/>
      <c r="C466" s="95"/>
      <c r="D466" s="96"/>
      <c r="E466" s="78"/>
      <c r="F466" s="79"/>
      <c r="G466" s="79"/>
      <c r="H466" s="80"/>
      <c r="I466" s="134"/>
      <c r="J466" s="135"/>
      <c r="K466" s="136"/>
      <c r="L466" s="91">
        <v>2</v>
      </c>
      <c r="M466" s="92"/>
      <c r="N466" s="93"/>
      <c r="O466" s="84">
        <v>1</v>
      </c>
      <c r="P466" s="85"/>
      <c r="Q466" s="85"/>
      <c r="R466" s="86"/>
      <c r="S466" s="72">
        <v>2063.57</v>
      </c>
      <c r="T466" s="73"/>
      <c r="U466" s="73"/>
      <c r="V466" s="74"/>
      <c r="W466" s="87">
        <f>ABS(S466/E464*10^6*I464)</f>
        <v>12.818728877435284</v>
      </c>
      <c r="X466" s="70"/>
      <c r="Y466" s="70"/>
      <c r="Z466" s="71"/>
      <c r="AA466" s="94"/>
      <c r="AB466" s="96"/>
      <c r="AC466" s="94"/>
      <c r="AD466" s="96"/>
      <c r="AE466" s="72">
        <v>1</v>
      </c>
      <c r="AF466" s="73"/>
      <c r="AG466" s="74"/>
      <c r="AH466" s="72">
        <f t="shared" si="108"/>
        <v>1.3</v>
      </c>
      <c r="AI466" s="73"/>
      <c r="AJ466" s="74"/>
      <c r="AK466" s="78"/>
      <c r="AL466" s="79"/>
      <c r="AM466" s="80"/>
      <c r="AN466" s="88">
        <f>Z376*AH466*AK464</f>
        <v>83.55655557024379</v>
      </c>
      <c r="AO466" s="89"/>
      <c r="AP466" s="89"/>
      <c r="AQ466" s="90"/>
      <c r="AR466" s="88">
        <f>AH377*AH466*AK464</f>
        <v>30.289251394213373</v>
      </c>
      <c r="AS466" s="89"/>
      <c r="AT466" s="89"/>
      <c r="AU466" s="90"/>
      <c r="AV466" s="69">
        <f>AH359</f>
        <v>1095000</v>
      </c>
      <c r="AW466" s="70"/>
      <c r="AX466" s="70"/>
      <c r="AY466" s="71"/>
      <c r="AZ466" s="69" t="str">
        <f t="shared" si="109"/>
        <v>∞</v>
      </c>
      <c r="BA466" s="70"/>
      <c r="BB466" s="70"/>
      <c r="BC466" s="71"/>
      <c r="BD466" s="72">
        <f t="shared" si="110"/>
        <v>0</v>
      </c>
      <c r="BE466" s="73"/>
      <c r="BF466" s="74"/>
      <c r="BG466" s="78"/>
      <c r="BH466" s="79"/>
      <c r="BI466" s="80"/>
      <c r="BJ466" s="137"/>
      <c r="BK466" s="138"/>
      <c r="BL466" s="139"/>
    </row>
    <row r="467" spans="2:64" ht="18.75" customHeight="1">
      <c r="B467" s="97"/>
      <c r="C467" s="98"/>
      <c r="D467" s="99"/>
      <c r="E467" s="81"/>
      <c r="F467" s="82"/>
      <c r="G467" s="82"/>
      <c r="H467" s="83"/>
      <c r="I467" s="140"/>
      <c r="J467" s="141"/>
      <c r="K467" s="142"/>
      <c r="L467" s="97"/>
      <c r="M467" s="98"/>
      <c r="N467" s="99"/>
      <c r="O467" s="84">
        <v>2</v>
      </c>
      <c r="P467" s="85"/>
      <c r="Q467" s="85"/>
      <c r="R467" s="86"/>
      <c r="S467" s="72">
        <v>165.91</v>
      </c>
      <c r="T467" s="73"/>
      <c r="U467" s="73"/>
      <c r="V467" s="74"/>
      <c r="W467" s="87">
        <f>ABS(S467/E464*10^6*I464)</f>
        <v>1.0306194158934698</v>
      </c>
      <c r="X467" s="70"/>
      <c r="Y467" s="70"/>
      <c r="Z467" s="71"/>
      <c r="AA467" s="97"/>
      <c r="AB467" s="99"/>
      <c r="AC467" s="97"/>
      <c r="AD467" s="99"/>
      <c r="AE467" s="72">
        <v>1</v>
      </c>
      <c r="AF467" s="73"/>
      <c r="AG467" s="74"/>
      <c r="AH467" s="72">
        <f t="shared" si="108"/>
        <v>1.3</v>
      </c>
      <c r="AI467" s="73"/>
      <c r="AJ467" s="74"/>
      <c r="AK467" s="81"/>
      <c r="AL467" s="82"/>
      <c r="AM467" s="83"/>
      <c r="AN467" s="88">
        <f>Z376*AH467*AK464</f>
        <v>83.55655557024379</v>
      </c>
      <c r="AO467" s="89"/>
      <c r="AP467" s="89"/>
      <c r="AQ467" s="90"/>
      <c r="AR467" s="88">
        <f>AH377*AH467*AK464</f>
        <v>30.289251394213373</v>
      </c>
      <c r="AS467" s="89"/>
      <c r="AT467" s="89"/>
      <c r="AU467" s="90"/>
      <c r="AV467" s="69">
        <f>AH359</f>
        <v>1095000</v>
      </c>
      <c r="AW467" s="70"/>
      <c r="AX467" s="70"/>
      <c r="AY467" s="71"/>
      <c r="AZ467" s="69" t="str">
        <f t="shared" si="109"/>
        <v>∞</v>
      </c>
      <c r="BA467" s="70"/>
      <c r="BB467" s="70"/>
      <c r="BC467" s="71"/>
      <c r="BD467" s="72">
        <f t="shared" si="110"/>
        <v>0</v>
      </c>
      <c r="BE467" s="73"/>
      <c r="BF467" s="74"/>
      <c r="BG467" s="81"/>
      <c r="BH467" s="82"/>
      <c r="BI467" s="83"/>
      <c r="BJ467" s="122"/>
      <c r="BK467" s="123"/>
      <c r="BL467" s="124"/>
    </row>
    <row r="468" spans="2:64" ht="18.75" customHeight="1">
      <c r="B468" s="91">
        <v>2301</v>
      </c>
      <c r="C468" s="92"/>
      <c r="D468" s="93"/>
      <c r="E468" s="130">
        <v>195223979166.666</v>
      </c>
      <c r="F468" s="76"/>
      <c r="G468" s="76"/>
      <c r="H468" s="77"/>
      <c r="I468" s="131">
        <v>1425</v>
      </c>
      <c r="J468" s="132"/>
      <c r="K468" s="133"/>
      <c r="L468" s="91">
        <v>1</v>
      </c>
      <c r="M468" s="92"/>
      <c r="N468" s="93"/>
      <c r="O468" s="84">
        <v>1</v>
      </c>
      <c r="P468" s="85"/>
      <c r="Q468" s="85"/>
      <c r="R468" s="86"/>
      <c r="S468" s="72">
        <v>5102.35</v>
      </c>
      <c r="T468" s="73"/>
      <c r="U468" s="73"/>
      <c r="V468" s="74"/>
      <c r="W468" s="87">
        <f>ABS(S468/E468*10^6*I468)</f>
        <v>37.243625404196656</v>
      </c>
      <c r="X468" s="70"/>
      <c r="Y468" s="70"/>
      <c r="Z468" s="71"/>
      <c r="AA468" s="91">
        <v>50</v>
      </c>
      <c r="AB468" s="93"/>
      <c r="AC468" s="91">
        <v>14</v>
      </c>
      <c r="AD468" s="93"/>
      <c r="AE468" s="72">
        <v>1</v>
      </c>
      <c r="AF468" s="73"/>
      <c r="AG468" s="74"/>
      <c r="AH468" s="72">
        <f t="shared" si="108"/>
        <v>1.3</v>
      </c>
      <c r="AI468" s="73"/>
      <c r="AJ468" s="74"/>
      <c r="AK468" s="75">
        <f>IF(AA468&lt;25,1,IF(AC468&lt;=12,1,(25/AA468)^(1/4)))</f>
        <v>0.8408964152537145</v>
      </c>
      <c r="AL468" s="76"/>
      <c r="AM468" s="77"/>
      <c r="AN468" s="88">
        <f>Z376*AH468*AK468</f>
        <v>87.45322718638631</v>
      </c>
      <c r="AO468" s="89"/>
      <c r="AP468" s="89"/>
      <c r="AQ468" s="90"/>
      <c r="AR468" s="88">
        <f>AH377*AH468*AK468</f>
        <v>31.70179485506504</v>
      </c>
      <c r="AS468" s="89"/>
      <c r="AT468" s="89"/>
      <c r="AU468" s="90"/>
      <c r="AV468" s="69">
        <f>AH359</f>
        <v>1095000</v>
      </c>
      <c r="AW468" s="70"/>
      <c r="AX468" s="70"/>
      <c r="AY468" s="71"/>
      <c r="AZ468" s="69">
        <f t="shared" si="109"/>
        <v>25894150.461414907</v>
      </c>
      <c r="BA468" s="70"/>
      <c r="BB468" s="70"/>
      <c r="BC468" s="71"/>
      <c r="BD468" s="72">
        <f t="shared" si="110"/>
        <v>0.0422875429580773</v>
      </c>
      <c r="BE468" s="73"/>
      <c r="BF468" s="74"/>
      <c r="BG468" s="75">
        <f>SUM(BD468:BD471)</f>
        <v>0.0422875429580773</v>
      </c>
      <c r="BH468" s="76"/>
      <c r="BI468" s="77"/>
      <c r="BJ468" s="114" t="str">
        <f>IF(BG468&lt;=1,"O.K","N.G")</f>
        <v>O.K</v>
      </c>
      <c r="BK468" s="117"/>
      <c r="BL468" s="118"/>
    </row>
    <row r="469" spans="2:64" ht="18.75" customHeight="1">
      <c r="B469" s="94"/>
      <c r="C469" s="95"/>
      <c r="D469" s="96"/>
      <c r="E469" s="78"/>
      <c r="F469" s="79"/>
      <c r="G469" s="79"/>
      <c r="H469" s="80"/>
      <c r="I469" s="134"/>
      <c r="J469" s="135"/>
      <c r="K469" s="136"/>
      <c r="L469" s="97"/>
      <c r="M469" s="98"/>
      <c r="N469" s="99"/>
      <c r="O469" s="84">
        <v>2</v>
      </c>
      <c r="P469" s="85"/>
      <c r="Q469" s="85"/>
      <c r="R469" s="86"/>
      <c r="S469" s="72">
        <v>250.22</v>
      </c>
      <c r="T469" s="73"/>
      <c r="U469" s="73"/>
      <c r="V469" s="74"/>
      <c r="W469" s="87">
        <f>ABS(S469/E468*10^6*I468)</f>
        <v>1.8264329080988342</v>
      </c>
      <c r="X469" s="70"/>
      <c r="Y469" s="70"/>
      <c r="Z469" s="71"/>
      <c r="AA469" s="94"/>
      <c r="AB469" s="96"/>
      <c r="AC469" s="94"/>
      <c r="AD469" s="96"/>
      <c r="AE469" s="72">
        <v>1</v>
      </c>
      <c r="AF469" s="73"/>
      <c r="AG469" s="74"/>
      <c r="AH469" s="72">
        <f t="shared" si="108"/>
        <v>1.3</v>
      </c>
      <c r="AI469" s="73"/>
      <c r="AJ469" s="74"/>
      <c r="AK469" s="78"/>
      <c r="AL469" s="79"/>
      <c r="AM469" s="80"/>
      <c r="AN469" s="88">
        <f>Z376*AH469*AK468</f>
        <v>87.45322718638631</v>
      </c>
      <c r="AO469" s="89"/>
      <c r="AP469" s="89"/>
      <c r="AQ469" s="90"/>
      <c r="AR469" s="88">
        <f>AH377*AH469*AK468</f>
        <v>31.70179485506504</v>
      </c>
      <c r="AS469" s="89"/>
      <c r="AT469" s="89"/>
      <c r="AU469" s="90"/>
      <c r="AV469" s="69">
        <f>AH359</f>
        <v>1095000</v>
      </c>
      <c r="AW469" s="70"/>
      <c r="AX469" s="70"/>
      <c r="AY469" s="71"/>
      <c r="AZ469" s="69" t="str">
        <f t="shared" si="109"/>
        <v>∞</v>
      </c>
      <c r="BA469" s="70"/>
      <c r="BB469" s="70"/>
      <c r="BC469" s="71"/>
      <c r="BD469" s="72">
        <f t="shared" si="110"/>
        <v>0</v>
      </c>
      <c r="BE469" s="73"/>
      <c r="BF469" s="74"/>
      <c r="BG469" s="78"/>
      <c r="BH469" s="79"/>
      <c r="BI469" s="80"/>
      <c r="BJ469" s="137"/>
      <c r="BK469" s="138"/>
      <c r="BL469" s="139"/>
    </row>
    <row r="470" spans="2:64" ht="18.75" customHeight="1">
      <c r="B470" s="94"/>
      <c r="C470" s="95"/>
      <c r="D470" s="96"/>
      <c r="E470" s="78"/>
      <c r="F470" s="79"/>
      <c r="G470" s="79"/>
      <c r="H470" s="80"/>
      <c r="I470" s="134"/>
      <c r="J470" s="135"/>
      <c r="K470" s="136"/>
      <c r="L470" s="91">
        <v>2</v>
      </c>
      <c r="M470" s="92"/>
      <c r="N470" s="93"/>
      <c r="O470" s="84">
        <v>1</v>
      </c>
      <c r="P470" s="85"/>
      <c r="Q470" s="85"/>
      <c r="R470" s="86"/>
      <c r="S470" s="72">
        <v>1945.58</v>
      </c>
      <c r="T470" s="73"/>
      <c r="U470" s="73"/>
      <c r="V470" s="74"/>
      <c r="W470" s="87">
        <f>ABS(S470/E468*10^6*I468)</f>
        <v>14.201388127803254</v>
      </c>
      <c r="X470" s="70"/>
      <c r="Y470" s="70"/>
      <c r="Z470" s="71"/>
      <c r="AA470" s="94"/>
      <c r="AB470" s="96"/>
      <c r="AC470" s="94"/>
      <c r="AD470" s="96"/>
      <c r="AE470" s="72">
        <v>1</v>
      </c>
      <c r="AF470" s="73"/>
      <c r="AG470" s="74"/>
      <c r="AH470" s="72">
        <f t="shared" si="108"/>
        <v>1.3</v>
      </c>
      <c r="AI470" s="73"/>
      <c r="AJ470" s="74"/>
      <c r="AK470" s="78"/>
      <c r="AL470" s="79"/>
      <c r="AM470" s="80"/>
      <c r="AN470" s="88">
        <f>Z376*AH470*AK468</f>
        <v>87.45322718638631</v>
      </c>
      <c r="AO470" s="89"/>
      <c r="AP470" s="89"/>
      <c r="AQ470" s="90"/>
      <c r="AR470" s="88">
        <f>AH377*AH470*AK468</f>
        <v>31.70179485506504</v>
      </c>
      <c r="AS470" s="89"/>
      <c r="AT470" s="89"/>
      <c r="AU470" s="90"/>
      <c r="AV470" s="69">
        <f>AH359</f>
        <v>1095000</v>
      </c>
      <c r="AW470" s="70"/>
      <c r="AX470" s="70"/>
      <c r="AY470" s="71"/>
      <c r="AZ470" s="69" t="str">
        <f t="shared" si="109"/>
        <v>∞</v>
      </c>
      <c r="BA470" s="70"/>
      <c r="BB470" s="70"/>
      <c r="BC470" s="71"/>
      <c r="BD470" s="72">
        <f t="shared" si="110"/>
        <v>0</v>
      </c>
      <c r="BE470" s="73"/>
      <c r="BF470" s="74"/>
      <c r="BG470" s="78"/>
      <c r="BH470" s="79"/>
      <c r="BI470" s="80"/>
      <c r="BJ470" s="137"/>
      <c r="BK470" s="138"/>
      <c r="BL470" s="139"/>
    </row>
    <row r="471" spans="2:64" ht="18.75" customHeight="1">
      <c r="B471" s="97"/>
      <c r="C471" s="98"/>
      <c r="D471" s="99"/>
      <c r="E471" s="81"/>
      <c r="F471" s="82"/>
      <c r="G471" s="82"/>
      <c r="H471" s="83"/>
      <c r="I471" s="140"/>
      <c r="J471" s="141"/>
      <c r="K471" s="142"/>
      <c r="L471" s="97"/>
      <c r="M471" s="98"/>
      <c r="N471" s="99"/>
      <c r="O471" s="84">
        <v>2</v>
      </c>
      <c r="P471" s="85"/>
      <c r="Q471" s="85"/>
      <c r="R471" s="86"/>
      <c r="S471" s="72">
        <v>128.86</v>
      </c>
      <c r="T471" s="73"/>
      <c r="U471" s="73"/>
      <c r="V471" s="74"/>
      <c r="W471" s="87">
        <f>ABS(S471/E468*10^6*I468)</f>
        <v>0.940588859953704</v>
      </c>
      <c r="X471" s="70"/>
      <c r="Y471" s="70"/>
      <c r="Z471" s="71"/>
      <c r="AA471" s="97"/>
      <c r="AB471" s="99"/>
      <c r="AC471" s="97"/>
      <c r="AD471" s="99"/>
      <c r="AE471" s="72">
        <v>1</v>
      </c>
      <c r="AF471" s="73"/>
      <c r="AG471" s="74"/>
      <c r="AH471" s="72">
        <f t="shared" si="108"/>
        <v>1.3</v>
      </c>
      <c r="AI471" s="73"/>
      <c r="AJ471" s="74"/>
      <c r="AK471" s="81"/>
      <c r="AL471" s="82"/>
      <c r="AM471" s="83"/>
      <c r="AN471" s="88">
        <f>Z376*AH471*AK468</f>
        <v>87.45322718638631</v>
      </c>
      <c r="AO471" s="89"/>
      <c r="AP471" s="89"/>
      <c r="AQ471" s="90"/>
      <c r="AR471" s="88">
        <f>AH377*AH471*AK468</f>
        <v>31.70179485506504</v>
      </c>
      <c r="AS471" s="89"/>
      <c r="AT471" s="89"/>
      <c r="AU471" s="90"/>
      <c r="AV471" s="69">
        <f>AH359</f>
        <v>1095000</v>
      </c>
      <c r="AW471" s="70"/>
      <c r="AX471" s="70"/>
      <c r="AY471" s="71"/>
      <c r="AZ471" s="69" t="str">
        <f t="shared" si="109"/>
        <v>∞</v>
      </c>
      <c r="BA471" s="70"/>
      <c r="BB471" s="70"/>
      <c r="BC471" s="71"/>
      <c r="BD471" s="72">
        <f t="shared" si="110"/>
        <v>0</v>
      </c>
      <c r="BE471" s="73"/>
      <c r="BF471" s="74"/>
      <c r="BG471" s="81"/>
      <c r="BH471" s="82"/>
      <c r="BI471" s="83"/>
      <c r="BJ471" s="122"/>
      <c r="BK471" s="123"/>
      <c r="BL471" s="124"/>
    </row>
    <row r="472" spans="2:64" ht="18.75" customHeight="1">
      <c r="B472" s="91">
        <v>2401</v>
      </c>
      <c r="C472" s="92"/>
      <c r="D472" s="93"/>
      <c r="E472" s="130">
        <v>128503486833.333</v>
      </c>
      <c r="F472" s="76"/>
      <c r="G472" s="76"/>
      <c r="H472" s="77"/>
      <c r="I472" s="131">
        <v>1435</v>
      </c>
      <c r="J472" s="132"/>
      <c r="K472" s="133"/>
      <c r="L472" s="91">
        <v>1</v>
      </c>
      <c r="M472" s="92"/>
      <c r="N472" s="93"/>
      <c r="O472" s="84">
        <v>1</v>
      </c>
      <c r="P472" s="85"/>
      <c r="Q472" s="85"/>
      <c r="R472" s="86"/>
      <c r="S472" s="72">
        <v>4200.08</v>
      </c>
      <c r="T472" s="73"/>
      <c r="U472" s="73"/>
      <c r="V472" s="74"/>
      <c r="W472" s="87">
        <f>ABS(S472/E472*10^6*I472)</f>
        <v>46.902344430677374</v>
      </c>
      <c r="X472" s="70"/>
      <c r="Y472" s="70"/>
      <c r="Z472" s="71"/>
      <c r="AA472" s="91">
        <v>30</v>
      </c>
      <c r="AB472" s="93"/>
      <c r="AC472" s="91">
        <v>14</v>
      </c>
      <c r="AD472" s="93"/>
      <c r="AE472" s="72">
        <v>1</v>
      </c>
      <c r="AF472" s="73"/>
      <c r="AG472" s="74"/>
      <c r="AH472" s="72">
        <f t="shared" si="108"/>
        <v>1.3</v>
      </c>
      <c r="AI472" s="73"/>
      <c r="AJ472" s="74"/>
      <c r="AK472" s="75">
        <f>IF(AA472&lt;25,1,IF(AC472&lt;=12,1,(25/AA472)^(1/4)))</f>
        <v>0.9554427922043668</v>
      </c>
      <c r="AL472" s="76"/>
      <c r="AM472" s="77"/>
      <c r="AN472" s="88">
        <f>Z376*AH472*AK472</f>
        <v>99.36605038925414</v>
      </c>
      <c r="AO472" s="89"/>
      <c r="AP472" s="89"/>
      <c r="AQ472" s="90"/>
      <c r="AR472" s="88">
        <f>AH377*AH472*AK472</f>
        <v>36.02019326610463</v>
      </c>
      <c r="AS472" s="89"/>
      <c r="AT472" s="89"/>
      <c r="AU472" s="90"/>
      <c r="AV472" s="69">
        <f>AH359</f>
        <v>1095000</v>
      </c>
      <c r="AW472" s="70"/>
      <c r="AX472" s="70"/>
      <c r="AY472" s="71"/>
      <c r="AZ472" s="69">
        <f t="shared" si="109"/>
        <v>19017806.494354438</v>
      </c>
      <c r="BA472" s="70"/>
      <c r="BB472" s="70"/>
      <c r="BC472" s="71"/>
      <c r="BD472" s="72">
        <f t="shared" si="110"/>
        <v>0.057577618129885696</v>
      </c>
      <c r="BE472" s="73"/>
      <c r="BF472" s="74"/>
      <c r="BG472" s="75">
        <f>SUM(BD472:BD475)</f>
        <v>0.057577618129885696</v>
      </c>
      <c r="BH472" s="76"/>
      <c r="BI472" s="77"/>
      <c r="BJ472" s="114" t="str">
        <f>IF(BG472&lt;=1,"O.K","N.G")</f>
        <v>O.K</v>
      </c>
      <c r="BK472" s="117"/>
      <c r="BL472" s="118"/>
    </row>
    <row r="473" spans="2:64" ht="18.75" customHeight="1">
      <c r="B473" s="94"/>
      <c r="C473" s="95"/>
      <c r="D473" s="96"/>
      <c r="E473" s="78"/>
      <c r="F473" s="79"/>
      <c r="G473" s="79"/>
      <c r="H473" s="80"/>
      <c r="I473" s="134"/>
      <c r="J473" s="135"/>
      <c r="K473" s="136"/>
      <c r="L473" s="97"/>
      <c r="M473" s="98"/>
      <c r="N473" s="99"/>
      <c r="O473" s="84">
        <v>2</v>
      </c>
      <c r="P473" s="85"/>
      <c r="Q473" s="85"/>
      <c r="R473" s="86"/>
      <c r="S473" s="72">
        <v>168.89</v>
      </c>
      <c r="T473" s="73"/>
      <c r="U473" s="73"/>
      <c r="V473" s="74"/>
      <c r="W473" s="87">
        <f>ABS(S473/E472*10^6*I472)</f>
        <v>1.8859966836100983</v>
      </c>
      <c r="X473" s="70"/>
      <c r="Y473" s="70"/>
      <c r="Z473" s="71"/>
      <c r="AA473" s="94"/>
      <c r="AB473" s="96"/>
      <c r="AC473" s="94"/>
      <c r="AD473" s="96"/>
      <c r="AE473" s="72">
        <v>1</v>
      </c>
      <c r="AF473" s="73"/>
      <c r="AG473" s="74"/>
      <c r="AH473" s="72">
        <f t="shared" si="108"/>
        <v>1.3</v>
      </c>
      <c r="AI473" s="73"/>
      <c r="AJ473" s="74"/>
      <c r="AK473" s="78"/>
      <c r="AL473" s="79"/>
      <c r="AM473" s="80"/>
      <c r="AN473" s="88">
        <f>Z376*AH473*AK472</f>
        <v>99.36605038925414</v>
      </c>
      <c r="AO473" s="89"/>
      <c r="AP473" s="89"/>
      <c r="AQ473" s="90"/>
      <c r="AR473" s="88">
        <f>AH377*AH473*AK472</f>
        <v>36.02019326610463</v>
      </c>
      <c r="AS473" s="89"/>
      <c r="AT473" s="89"/>
      <c r="AU473" s="90"/>
      <c r="AV473" s="69">
        <f>AH359</f>
        <v>1095000</v>
      </c>
      <c r="AW473" s="70"/>
      <c r="AX473" s="70"/>
      <c r="AY473" s="71"/>
      <c r="AZ473" s="69" t="str">
        <f t="shared" si="109"/>
        <v>∞</v>
      </c>
      <c r="BA473" s="70"/>
      <c r="BB473" s="70"/>
      <c r="BC473" s="71"/>
      <c r="BD473" s="72">
        <f t="shared" si="110"/>
        <v>0</v>
      </c>
      <c r="BE473" s="73"/>
      <c r="BF473" s="74"/>
      <c r="BG473" s="78"/>
      <c r="BH473" s="79"/>
      <c r="BI473" s="80"/>
      <c r="BJ473" s="137"/>
      <c r="BK473" s="138"/>
      <c r="BL473" s="139"/>
    </row>
    <row r="474" spans="2:64" ht="18.75" customHeight="1">
      <c r="B474" s="94"/>
      <c r="C474" s="95"/>
      <c r="D474" s="96"/>
      <c r="E474" s="78"/>
      <c r="F474" s="79"/>
      <c r="G474" s="79"/>
      <c r="H474" s="80"/>
      <c r="I474" s="134"/>
      <c r="J474" s="135"/>
      <c r="K474" s="136"/>
      <c r="L474" s="91">
        <v>2</v>
      </c>
      <c r="M474" s="92"/>
      <c r="N474" s="93"/>
      <c r="O474" s="84">
        <v>1</v>
      </c>
      <c r="P474" s="85"/>
      <c r="Q474" s="85"/>
      <c r="R474" s="86"/>
      <c r="S474" s="72">
        <v>1514.26</v>
      </c>
      <c r="T474" s="73"/>
      <c r="U474" s="73"/>
      <c r="V474" s="74"/>
      <c r="W474" s="87">
        <f>ABS(S474/E472*10^6*I472)</f>
        <v>16.909759832574032</v>
      </c>
      <c r="X474" s="70"/>
      <c r="Y474" s="70"/>
      <c r="Z474" s="71"/>
      <c r="AA474" s="94"/>
      <c r="AB474" s="96"/>
      <c r="AC474" s="94"/>
      <c r="AD474" s="96"/>
      <c r="AE474" s="72">
        <v>1</v>
      </c>
      <c r="AF474" s="73"/>
      <c r="AG474" s="74"/>
      <c r="AH474" s="72">
        <f t="shared" si="108"/>
        <v>1.3</v>
      </c>
      <c r="AI474" s="73"/>
      <c r="AJ474" s="74"/>
      <c r="AK474" s="78"/>
      <c r="AL474" s="79"/>
      <c r="AM474" s="80"/>
      <c r="AN474" s="88">
        <f>Z376*AH474*AK472</f>
        <v>99.36605038925414</v>
      </c>
      <c r="AO474" s="89"/>
      <c r="AP474" s="89"/>
      <c r="AQ474" s="90"/>
      <c r="AR474" s="88">
        <f>AH377*AH474*AK472</f>
        <v>36.02019326610463</v>
      </c>
      <c r="AS474" s="89"/>
      <c r="AT474" s="89"/>
      <c r="AU474" s="90"/>
      <c r="AV474" s="69">
        <f>AH359</f>
        <v>1095000</v>
      </c>
      <c r="AW474" s="70"/>
      <c r="AX474" s="70"/>
      <c r="AY474" s="71"/>
      <c r="AZ474" s="69" t="str">
        <f t="shared" si="109"/>
        <v>∞</v>
      </c>
      <c r="BA474" s="70"/>
      <c r="BB474" s="70"/>
      <c r="BC474" s="71"/>
      <c r="BD474" s="72">
        <f t="shared" si="110"/>
        <v>0</v>
      </c>
      <c r="BE474" s="73"/>
      <c r="BF474" s="74"/>
      <c r="BG474" s="78"/>
      <c r="BH474" s="79"/>
      <c r="BI474" s="80"/>
      <c r="BJ474" s="137"/>
      <c r="BK474" s="138"/>
      <c r="BL474" s="139"/>
    </row>
    <row r="475" spans="2:64" ht="18.75" customHeight="1">
      <c r="B475" s="97"/>
      <c r="C475" s="98"/>
      <c r="D475" s="99"/>
      <c r="E475" s="81"/>
      <c r="F475" s="82"/>
      <c r="G475" s="82"/>
      <c r="H475" s="83"/>
      <c r="I475" s="140"/>
      <c r="J475" s="141"/>
      <c r="K475" s="142"/>
      <c r="L475" s="97"/>
      <c r="M475" s="98"/>
      <c r="N475" s="99"/>
      <c r="O475" s="84">
        <v>2</v>
      </c>
      <c r="P475" s="85"/>
      <c r="Q475" s="85"/>
      <c r="R475" s="86"/>
      <c r="S475" s="72">
        <v>87.87</v>
      </c>
      <c r="T475" s="73"/>
      <c r="U475" s="73"/>
      <c r="V475" s="74"/>
      <c r="W475" s="87">
        <f>ABS(S475/E472*10^6*I472)</f>
        <v>0.9812453584511774</v>
      </c>
      <c r="X475" s="70"/>
      <c r="Y475" s="70"/>
      <c r="Z475" s="71"/>
      <c r="AA475" s="97"/>
      <c r="AB475" s="99"/>
      <c r="AC475" s="97"/>
      <c r="AD475" s="99"/>
      <c r="AE475" s="72">
        <v>1</v>
      </c>
      <c r="AF475" s="73"/>
      <c r="AG475" s="74"/>
      <c r="AH475" s="72">
        <f t="shared" si="108"/>
        <v>1.3</v>
      </c>
      <c r="AI475" s="73"/>
      <c r="AJ475" s="74"/>
      <c r="AK475" s="81"/>
      <c r="AL475" s="82"/>
      <c r="AM475" s="83"/>
      <c r="AN475" s="88">
        <f>Z376*AH475*AK472</f>
        <v>99.36605038925414</v>
      </c>
      <c r="AO475" s="89"/>
      <c r="AP475" s="89"/>
      <c r="AQ475" s="90"/>
      <c r="AR475" s="88">
        <f>AH377*AH475*AK472</f>
        <v>36.02019326610463</v>
      </c>
      <c r="AS475" s="89"/>
      <c r="AT475" s="89"/>
      <c r="AU475" s="90"/>
      <c r="AV475" s="69">
        <f>AH359</f>
        <v>1095000</v>
      </c>
      <c r="AW475" s="70"/>
      <c r="AX475" s="70"/>
      <c r="AY475" s="71"/>
      <c r="AZ475" s="69" t="str">
        <f t="shared" si="109"/>
        <v>∞</v>
      </c>
      <c r="BA475" s="70"/>
      <c r="BB475" s="70"/>
      <c r="BC475" s="71"/>
      <c r="BD475" s="72">
        <f t="shared" si="110"/>
        <v>0</v>
      </c>
      <c r="BE475" s="73"/>
      <c r="BF475" s="74"/>
      <c r="BG475" s="81"/>
      <c r="BH475" s="82"/>
      <c r="BI475" s="83"/>
      <c r="BJ475" s="122"/>
      <c r="BK475" s="123"/>
      <c r="BL475" s="124"/>
    </row>
    <row r="476" spans="2:64" ht="18.75" customHeight="1">
      <c r="B476" s="91">
        <v>2501</v>
      </c>
      <c r="C476" s="92"/>
      <c r="D476" s="93"/>
      <c r="E476" s="130">
        <v>128503486833.333</v>
      </c>
      <c r="F476" s="76"/>
      <c r="G476" s="76"/>
      <c r="H476" s="77"/>
      <c r="I476" s="131">
        <v>1435</v>
      </c>
      <c r="J476" s="132"/>
      <c r="K476" s="133"/>
      <c r="L476" s="91">
        <v>1</v>
      </c>
      <c r="M476" s="92"/>
      <c r="N476" s="93"/>
      <c r="O476" s="84">
        <v>1</v>
      </c>
      <c r="P476" s="85"/>
      <c r="Q476" s="85"/>
      <c r="R476" s="86"/>
      <c r="S476" s="72">
        <v>2519.76</v>
      </c>
      <c r="T476" s="73"/>
      <c r="U476" s="73"/>
      <c r="V476" s="74"/>
      <c r="W476" s="87">
        <f>ABS(S476/E476*10^6*I476)</f>
        <v>28.138190558904505</v>
      </c>
      <c r="X476" s="70"/>
      <c r="Y476" s="70"/>
      <c r="Z476" s="71"/>
      <c r="AA476" s="91">
        <v>30</v>
      </c>
      <c r="AB476" s="93"/>
      <c r="AC476" s="91">
        <v>14</v>
      </c>
      <c r="AD476" s="93"/>
      <c r="AE476" s="72">
        <v>1</v>
      </c>
      <c r="AF476" s="73"/>
      <c r="AG476" s="74"/>
      <c r="AH476" s="72">
        <f aca="true" t="shared" si="111" ref="AH476:AH507">IF(AE476&lt;=-1,1.3*(1-AE476)/(1.6-AE476),IF(AE476&lt;1,1,1.3))</f>
        <v>1.3</v>
      </c>
      <c r="AI476" s="73"/>
      <c r="AJ476" s="74"/>
      <c r="AK476" s="75">
        <f>IF(AA476&lt;25,1,IF(AC476&lt;=12,1,(25/AA476)^(1/4)))</f>
        <v>0.9554427922043668</v>
      </c>
      <c r="AL476" s="76"/>
      <c r="AM476" s="77"/>
      <c r="AN476" s="88">
        <f>Z376*AH476*AK476</f>
        <v>99.36605038925414</v>
      </c>
      <c r="AO476" s="89"/>
      <c r="AP476" s="89"/>
      <c r="AQ476" s="90"/>
      <c r="AR476" s="88">
        <f>AH377*AH476*AK476</f>
        <v>36.02019326610463</v>
      </c>
      <c r="AS476" s="89"/>
      <c r="AT476" s="89"/>
      <c r="AU476" s="90"/>
      <c r="AV476" s="69">
        <f>AH359</f>
        <v>1095000</v>
      </c>
      <c r="AW476" s="70"/>
      <c r="AX476" s="70"/>
      <c r="AY476" s="71"/>
      <c r="AZ476" s="69" t="str">
        <f aca="true" t="shared" si="112" ref="AZ476:AZ507">IF(W476&lt;=AR476,"∞",2*10^6*AN476^3/W476^3)</f>
        <v>∞</v>
      </c>
      <c r="BA476" s="70"/>
      <c r="BB476" s="70"/>
      <c r="BC476" s="71"/>
      <c r="BD476" s="72">
        <f aca="true" t="shared" si="113" ref="BD476:BD507">IF(W476&lt;=AR476,0,AV476/AZ476)</f>
        <v>0</v>
      </c>
      <c r="BE476" s="73"/>
      <c r="BF476" s="74"/>
      <c r="BG476" s="75">
        <f>SUM(BD476:BD479)</f>
        <v>0</v>
      </c>
      <c r="BH476" s="76"/>
      <c r="BI476" s="77"/>
      <c r="BJ476" s="114" t="str">
        <f>IF(BG476&lt;=1,"O.K","N.G")</f>
        <v>O.K</v>
      </c>
      <c r="BK476" s="117"/>
      <c r="BL476" s="118"/>
    </row>
    <row r="477" spans="2:64" ht="18.75" customHeight="1">
      <c r="B477" s="94"/>
      <c r="C477" s="95"/>
      <c r="D477" s="96"/>
      <c r="E477" s="78"/>
      <c r="F477" s="79"/>
      <c r="G477" s="79"/>
      <c r="H477" s="80"/>
      <c r="I477" s="134"/>
      <c r="J477" s="135"/>
      <c r="K477" s="136"/>
      <c r="L477" s="97"/>
      <c r="M477" s="98"/>
      <c r="N477" s="99"/>
      <c r="O477" s="84">
        <v>2</v>
      </c>
      <c r="P477" s="85"/>
      <c r="Q477" s="85"/>
      <c r="R477" s="86"/>
      <c r="S477" s="72">
        <v>86.95</v>
      </c>
      <c r="T477" s="73"/>
      <c r="U477" s="73"/>
      <c r="V477" s="74"/>
      <c r="W477" s="87">
        <f>ABS(S477/E476*10^6*I476)</f>
        <v>0.9709717072644802</v>
      </c>
      <c r="X477" s="70"/>
      <c r="Y477" s="70"/>
      <c r="Z477" s="71"/>
      <c r="AA477" s="94"/>
      <c r="AB477" s="96"/>
      <c r="AC477" s="94"/>
      <c r="AD477" s="96"/>
      <c r="AE477" s="72">
        <v>1</v>
      </c>
      <c r="AF477" s="73"/>
      <c r="AG477" s="74"/>
      <c r="AH477" s="72">
        <f t="shared" si="111"/>
        <v>1.3</v>
      </c>
      <c r="AI477" s="73"/>
      <c r="AJ477" s="74"/>
      <c r="AK477" s="78"/>
      <c r="AL477" s="79"/>
      <c r="AM477" s="80"/>
      <c r="AN477" s="88">
        <f>Z376*AH477*AK476</f>
        <v>99.36605038925414</v>
      </c>
      <c r="AO477" s="89"/>
      <c r="AP477" s="89"/>
      <c r="AQ477" s="90"/>
      <c r="AR477" s="88">
        <f>AH377*AH477*AK476</f>
        <v>36.02019326610463</v>
      </c>
      <c r="AS477" s="89"/>
      <c r="AT477" s="89"/>
      <c r="AU477" s="90"/>
      <c r="AV477" s="69">
        <f>AH359</f>
        <v>1095000</v>
      </c>
      <c r="AW477" s="70"/>
      <c r="AX477" s="70"/>
      <c r="AY477" s="71"/>
      <c r="AZ477" s="69" t="str">
        <f t="shared" si="112"/>
        <v>∞</v>
      </c>
      <c r="BA477" s="70"/>
      <c r="BB477" s="70"/>
      <c r="BC477" s="71"/>
      <c r="BD477" s="72">
        <f t="shared" si="113"/>
        <v>0</v>
      </c>
      <c r="BE477" s="73"/>
      <c r="BF477" s="74"/>
      <c r="BG477" s="78"/>
      <c r="BH477" s="79"/>
      <c r="BI477" s="80"/>
      <c r="BJ477" s="137"/>
      <c r="BK477" s="138"/>
      <c r="BL477" s="139"/>
    </row>
    <row r="478" spans="2:64" ht="18.75" customHeight="1">
      <c r="B478" s="94"/>
      <c r="C478" s="95"/>
      <c r="D478" s="96"/>
      <c r="E478" s="78"/>
      <c r="F478" s="79"/>
      <c r="G478" s="79"/>
      <c r="H478" s="80"/>
      <c r="I478" s="134"/>
      <c r="J478" s="135"/>
      <c r="K478" s="136"/>
      <c r="L478" s="91">
        <v>2</v>
      </c>
      <c r="M478" s="92"/>
      <c r="N478" s="93"/>
      <c r="O478" s="84">
        <v>1</v>
      </c>
      <c r="P478" s="85"/>
      <c r="Q478" s="85"/>
      <c r="R478" s="86"/>
      <c r="S478" s="72">
        <v>815.59</v>
      </c>
      <c r="T478" s="73"/>
      <c r="U478" s="73"/>
      <c r="V478" s="74"/>
      <c r="W478" s="87">
        <f>ABS(S478/E476*10^6*I476)</f>
        <v>9.107703447128667</v>
      </c>
      <c r="X478" s="70"/>
      <c r="Y478" s="70"/>
      <c r="Z478" s="71"/>
      <c r="AA478" s="94"/>
      <c r="AB478" s="96"/>
      <c r="AC478" s="94"/>
      <c r="AD478" s="96"/>
      <c r="AE478" s="72">
        <v>1</v>
      </c>
      <c r="AF478" s="73"/>
      <c r="AG478" s="74"/>
      <c r="AH478" s="72">
        <f t="shared" si="111"/>
        <v>1.3</v>
      </c>
      <c r="AI478" s="73"/>
      <c r="AJ478" s="74"/>
      <c r="AK478" s="78"/>
      <c r="AL478" s="79"/>
      <c r="AM478" s="80"/>
      <c r="AN478" s="88">
        <f>Z376*AH478*AK476</f>
        <v>99.36605038925414</v>
      </c>
      <c r="AO478" s="89"/>
      <c r="AP478" s="89"/>
      <c r="AQ478" s="90"/>
      <c r="AR478" s="88">
        <f>AH377*AH478*AK476</f>
        <v>36.02019326610463</v>
      </c>
      <c r="AS478" s="89"/>
      <c r="AT478" s="89"/>
      <c r="AU478" s="90"/>
      <c r="AV478" s="69">
        <f>AH359</f>
        <v>1095000</v>
      </c>
      <c r="AW478" s="70"/>
      <c r="AX478" s="70"/>
      <c r="AY478" s="71"/>
      <c r="AZ478" s="69" t="str">
        <f t="shared" si="112"/>
        <v>∞</v>
      </c>
      <c r="BA478" s="70"/>
      <c r="BB478" s="70"/>
      <c r="BC478" s="71"/>
      <c r="BD478" s="72">
        <f t="shared" si="113"/>
        <v>0</v>
      </c>
      <c r="BE478" s="73"/>
      <c r="BF478" s="74"/>
      <c r="BG478" s="78"/>
      <c r="BH478" s="79"/>
      <c r="BI478" s="80"/>
      <c r="BJ478" s="137"/>
      <c r="BK478" s="138"/>
      <c r="BL478" s="139"/>
    </row>
    <row r="479" spans="2:64" ht="18.75" customHeight="1">
      <c r="B479" s="97"/>
      <c r="C479" s="98"/>
      <c r="D479" s="99"/>
      <c r="E479" s="81"/>
      <c r="F479" s="82"/>
      <c r="G479" s="82"/>
      <c r="H479" s="83"/>
      <c r="I479" s="140"/>
      <c r="J479" s="141"/>
      <c r="K479" s="142"/>
      <c r="L479" s="97"/>
      <c r="M479" s="98"/>
      <c r="N479" s="99"/>
      <c r="O479" s="84">
        <v>2</v>
      </c>
      <c r="P479" s="85"/>
      <c r="Q479" s="85"/>
      <c r="R479" s="86"/>
      <c r="S479" s="72">
        <v>643.93</v>
      </c>
      <c r="T479" s="73"/>
      <c r="U479" s="73"/>
      <c r="V479" s="74"/>
      <c r="W479" s="87">
        <f>ABS(S479/E476*10^6*I476)</f>
        <v>7.19077413983688</v>
      </c>
      <c r="X479" s="70"/>
      <c r="Y479" s="70"/>
      <c r="Z479" s="71"/>
      <c r="AA479" s="97"/>
      <c r="AB479" s="99"/>
      <c r="AC479" s="97"/>
      <c r="AD479" s="99"/>
      <c r="AE479" s="72">
        <v>1</v>
      </c>
      <c r="AF479" s="73"/>
      <c r="AG479" s="74"/>
      <c r="AH479" s="72">
        <f t="shared" si="111"/>
        <v>1.3</v>
      </c>
      <c r="AI479" s="73"/>
      <c r="AJ479" s="74"/>
      <c r="AK479" s="81"/>
      <c r="AL479" s="82"/>
      <c r="AM479" s="83"/>
      <c r="AN479" s="88">
        <f>Z376*AH479*AK476</f>
        <v>99.36605038925414</v>
      </c>
      <c r="AO479" s="89"/>
      <c r="AP479" s="89"/>
      <c r="AQ479" s="90"/>
      <c r="AR479" s="88">
        <f>AH377*AH479*AK476</f>
        <v>36.02019326610463</v>
      </c>
      <c r="AS479" s="89"/>
      <c r="AT479" s="89"/>
      <c r="AU479" s="90"/>
      <c r="AV479" s="69">
        <f>AH359</f>
        <v>1095000</v>
      </c>
      <c r="AW479" s="70"/>
      <c r="AX479" s="70"/>
      <c r="AY479" s="71"/>
      <c r="AZ479" s="69" t="str">
        <f t="shared" si="112"/>
        <v>∞</v>
      </c>
      <c r="BA479" s="70"/>
      <c r="BB479" s="70"/>
      <c r="BC479" s="71"/>
      <c r="BD479" s="72">
        <f t="shared" si="113"/>
        <v>0</v>
      </c>
      <c r="BE479" s="73"/>
      <c r="BF479" s="74"/>
      <c r="BG479" s="81"/>
      <c r="BH479" s="82"/>
      <c r="BI479" s="83"/>
      <c r="BJ479" s="122"/>
      <c r="BK479" s="123"/>
      <c r="BL479" s="124"/>
    </row>
    <row r="480" spans="2:64" ht="18.75" customHeight="1">
      <c r="B480" s="91">
        <v>102</v>
      </c>
      <c r="C480" s="92"/>
      <c r="D480" s="93"/>
      <c r="E480" s="130">
        <v>128503486833.333</v>
      </c>
      <c r="F480" s="76"/>
      <c r="G480" s="76"/>
      <c r="H480" s="77"/>
      <c r="I480" s="131">
        <v>1435</v>
      </c>
      <c r="J480" s="132"/>
      <c r="K480" s="133"/>
      <c r="L480" s="91">
        <v>1</v>
      </c>
      <c r="M480" s="92"/>
      <c r="N480" s="93"/>
      <c r="O480" s="84">
        <v>1</v>
      </c>
      <c r="P480" s="85"/>
      <c r="Q480" s="85"/>
      <c r="R480" s="86"/>
      <c r="S480" s="72">
        <v>1.43</v>
      </c>
      <c r="T480" s="73"/>
      <c r="U480" s="73"/>
      <c r="V480" s="74"/>
      <c r="W480" s="87">
        <f>ABS(S480/E480*10^6*I480)</f>
        <v>0.01596882738801848</v>
      </c>
      <c r="X480" s="70"/>
      <c r="Y480" s="70"/>
      <c r="Z480" s="71"/>
      <c r="AA480" s="91">
        <v>30</v>
      </c>
      <c r="AB480" s="93"/>
      <c r="AC480" s="91">
        <v>14</v>
      </c>
      <c r="AD480" s="93"/>
      <c r="AE480" s="72">
        <v>1</v>
      </c>
      <c r="AF480" s="73"/>
      <c r="AG480" s="74"/>
      <c r="AH480" s="72">
        <f t="shared" si="111"/>
        <v>1.3</v>
      </c>
      <c r="AI480" s="73"/>
      <c r="AJ480" s="74"/>
      <c r="AK480" s="75">
        <f>IF(AA480&lt;25,1,IF(AC480&lt;=12,1,(25/AA480)^(1/4)))</f>
        <v>0.9554427922043668</v>
      </c>
      <c r="AL480" s="76"/>
      <c r="AM480" s="77"/>
      <c r="AN480" s="88">
        <f>Z376*AH480*AK480</f>
        <v>99.36605038925414</v>
      </c>
      <c r="AO480" s="89"/>
      <c r="AP480" s="89"/>
      <c r="AQ480" s="90"/>
      <c r="AR480" s="88">
        <f>AH377*AH480*AK480</f>
        <v>36.02019326610463</v>
      </c>
      <c r="AS480" s="89"/>
      <c r="AT480" s="89"/>
      <c r="AU480" s="90"/>
      <c r="AV480" s="69">
        <f>AH359</f>
        <v>1095000</v>
      </c>
      <c r="AW480" s="70"/>
      <c r="AX480" s="70"/>
      <c r="AY480" s="71"/>
      <c r="AZ480" s="69" t="str">
        <f t="shared" si="112"/>
        <v>∞</v>
      </c>
      <c r="BA480" s="70"/>
      <c r="BB480" s="70"/>
      <c r="BC480" s="71"/>
      <c r="BD480" s="72">
        <f t="shared" si="113"/>
        <v>0</v>
      </c>
      <c r="BE480" s="73"/>
      <c r="BF480" s="74"/>
      <c r="BG480" s="75">
        <f>SUM(BD480:BD483)</f>
        <v>0</v>
      </c>
      <c r="BH480" s="76"/>
      <c r="BI480" s="77"/>
      <c r="BJ480" s="114" t="str">
        <f>IF(BG480&lt;=1,"O.K","N.G")</f>
        <v>O.K</v>
      </c>
      <c r="BK480" s="117"/>
      <c r="BL480" s="118"/>
    </row>
    <row r="481" spans="2:64" ht="18.75" customHeight="1">
      <c r="B481" s="94"/>
      <c r="C481" s="95"/>
      <c r="D481" s="96"/>
      <c r="E481" s="78"/>
      <c r="F481" s="79"/>
      <c r="G481" s="79"/>
      <c r="H481" s="80"/>
      <c r="I481" s="134"/>
      <c r="J481" s="135"/>
      <c r="K481" s="136"/>
      <c r="L481" s="97"/>
      <c r="M481" s="98"/>
      <c r="N481" s="99"/>
      <c r="O481" s="84">
        <v>2</v>
      </c>
      <c r="P481" s="85"/>
      <c r="Q481" s="85"/>
      <c r="R481" s="86"/>
      <c r="S481" s="72">
        <v>0.11</v>
      </c>
      <c r="T481" s="73"/>
      <c r="U481" s="73"/>
      <c r="V481" s="74"/>
      <c r="W481" s="87">
        <f>ABS(S481/E480*10^6*I480)</f>
        <v>0.001228371337539883</v>
      </c>
      <c r="X481" s="70"/>
      <c r="Y481" s="70"/>
      <c r="Z481" s="71"/>
      <c r="AA481" s="94"/>
      <c r="AB481" s="96"/>
      <c r="AC481" s="94"/>
      <c r="AD481" s="96"/>
      <c r="AE481" s="72">
        <v>1</v>
      </c>
      <c r="AF481" s="73"/>
      <c r="AG481" s="74"/>
      <c r="AH481" s="72">
        <f t="shared" si="111"/>
        <v>1.3</v>
      </c>
      <c r="AI481" s="73"/>
      <c r="AJ481" s="74"/>
      <c r="AK481" s="78"/>
      <c r="AL481" s="79"/>
      <c r="AM481" s="80"/>
      <c r="AN481" s="88">
        <f>Z376*AH481*AK480</f>
        <v>99.36605038925414</v>
      </c>
      <c r="AO481" s="89"/>
      <c r="AP481" s="89"/>
      <c r="AQ481" s="90"/>
      <c r="AR481" s="88">
        <f>AH377*AH481*AK480</f>
        <v>36.02019326610463</v>
      </c>
      <c r="AS481" s="89"/>
      <c r="AT481" s="89"/>
      <c r="AU481" s="90"/>
      <c r="AV481" s="69">
        <f>AH359</f>
        <v>1095000</v>
      </c>
      <c r="AW481" s="70"/>
      <c r="AX481" s="70"/>
      <c r="AY481" s="71"/>
      <c r="AZ481" s="69" t="str">
        <f t="shared" si="112"/>
        <v>∞</v>
      </c>
      <c r="BA481" s="70"/>
      <c r="BB481" s="70"/>
      <c r="BC481" s="71"/>
      <c r="BD481" s="72">
        <f t="shared" si="113"/>
        <v>0</v>
      </c>
      <c r="BE481" s="73"/>
      <c r="BF481" s="74"/>
      <c r="BG481" s="78"/>
      <c r="BH481" s="79"/>
      <c r="BI481" s="80"/>
      <c r="BJ481" s="137"/>
      <c r="BK481" s="138"/>
      <c r="BL481" s="139"/>
    </row>
    <row r="482" spans="2:64" ht="18.75" customHeight="1">
      <c r="B482" s="94"/>
      <c r="C482" s="95"/>
      <c r="D482" s="96"/>
      <c r="E482" s="78"/>
      <c r="F482" s="79"/>
      <c r="G482" s="79"/>
      <c r="H482" s="80"/>
      <c r="I482" s="134"/>
      <c r="J482" s="135"/>
      <c r="K482" s="136"/>
      <c r="L482" s="91">
        <v>2</v>
      </c>
      <c r="M482" s="92"/>
      <c r="N482" s="93"/>
      <c r="O482" s="84">
        <v>1</v>
      </c>
      <c r="P482" s="85"/>
      <c r="Q482" s="85"/>
      <c r="R482" s="86"/>
      <c r="S482" s="72">
        <v>0.76</v>
      </c>
      <c r="T482" s="73"/>
      <c r="U482" s="73"/>
      <c r="V482" s="74"/>
      <c r="W482" s="87">
        <f>ABS(S482/E480*10^6*I480)</f>
        <v>0.008486929241184646</v>
      </c>
      <c r="X482" s="70"/>
      <c r="Y482" s="70"/>
      <c r="Z482" s="71"/>
      <c r="AA482" s="94"/>
      <c r="AB482" s="96"/>
      <c r="AC482" s="94"/>
      <c r="AD482" s="96"/>
      <c r="AE482" s="72">
        <v>1</v>
      </c>
      <c r="AF482" s="73"/>
      <c r="AG482" s="74"/>
      <c r="AH482" s="72">
        <f t="shared" si="111"/>
        <v>1.3</v>
      </c>
      <c r="AI482" s="73"/>
      <c r="AJ482" s="74"/>
      <c r="AK482" s="78"/>
      <c r="AL482" s="79"/>
      <c r="AM482" s="80"/>
      <c r="AN482" s="88">
        <f>Z376*AH482*AK480</f>
        <v>99.36605038925414</v>
      </c>
      <c r="AO482" s="89"/>
      <c r="AP482" s="89"/>
      <c r="AQ482" s="90"/>
      <c r="AR482" s="88">
        <f>AH377*AH482*AK480</f>
        <v>36.02019326610463</v>
      </c>
      <c r="AS482" s="89"/>
      <c r="AT482" s="89"/>
      <c r="AU482" s="90"/>
      <c r="AV482" s="69">
        <f>AH359</f>
        <v>1095000</v>
      </c>
      <c r="AW482" s="70"/>
      <c r="AX482" s="70"/>
      <c r="AY482" s="71"/>
      <c r="AZ482" s="69" t="str">
        <f t="shared" si="112"/>
        <v>∞</v>
      </c>
      <c r="BA482" s="70"/>
      <c r="BB482" s="70"/>
      <c r="BC482" s="71"/>
      <c r="BD482" s="72">
        <f t="shared" si="113"/>
        <v>0</v>
      </c>
      <c r="BE482" s="73"/>
      <c r="BF482" s="74"/>
      <c r="BG482" s="78"/>
      <c r="BH482" s="79"/>
      <c r="BI482" s="80"/>
      <c r="BJ482" s="137"/>
      <c r="BK482" s="138"/>
      <c r="BL482" s="139"/>
    </row>
    <row r="483" spans="2:64" ht="18.75" customHeight="1">
      <c r="B483" s="97"/>
      <c r="C483" s="98"/>
      <c r="D483" s="99"/>
      <c r="E483" s="81"/>
      <c r="F483" s="82"/>
      <c r="G483" s="82"/>
      <c r="H483" s="83"/>
      <c r="I483" s="140"/>
      <c r="J483" s="141"/>
      <c r="K483" s="142"/>
      <c r="L483" s="97"/>
      <c r="M483" s="98"/>
      <c r="N483" s="99"/>
      <c r="O483" s="84">
        <v>2</v>
      </c>
      <c r="P483" s="85"/>
      <c r="Q483" s="85"/>
      <c r="R483" s="86"/>
      <c r="S483" s="72">
        <v>0.73</v>
      </c>
      <c r="T483" s="73"/>
      <c r="U483" s="73"/>
      <c r="V483" s="74"/>
      <c r="W483" s="87">
        <f>ABS(S483/E480*10^6*I480)</f>
        <v>0.008151918876401041</v>
      </c>
      <c r="X483" s="70"/>
      <c r="Y483" s="70"/>
      <c r="Z483" s="71"/>
      <c r="AA483" s="97"/>
      <c r="AB483" s="99"/>
      <c r="AC483" s="97"/>
      <c r="AD483" s="99"/>
      <c r="AE483" s="72">
        <v>1</v>
      </c>
      <c r="AF483" s="73"/>
      <c r="AG483" s="74"/>
      <c r="AH483" s="72">
        <f t="shared" si="111"/>
        <v>1.3</v>
      </c>
      <c r="AI483" s="73"/>
      <c r="AJ483" s="74"/>
      <c r="AK483" s="81"/>
      <c r="AL483" s="82"/>
      <c r="AM483" s="83"/>
      <c r="AN483" s="88">
        <f>Z376*AH483*AK480</f>
        <v>99.36605038925414</v>
      </c>
      <c r="AO483" s="89"/>
      <c r="AP483" s="89"/>
      <c r="AQ483" s="90"/>
      <c r="AR483" s="88">
        <f>AH377*AH483*AK480</f>
        <v>36.02019326610463</v>
      </c>
      <c r="AS483" s="89"/>
      <c r="AT483" s="89"/>
      <c r="AU483" s="90"/>
      <c r="AV483" s="69">
        <f>AH359</f>
        <v>1095000</v>
      </c>
      <c r="AW483" s="70"/>
      <c r="AX483" s="70"/>
      <c r="AY483" s="71"/>
      <c r="AZ483" s="69" t="str">
        <f t="shared" si="112"/>
        <v>∞</v>
      </c>
      <c r="BA483" s="70"/>
      <c r="BB483" s="70"/>
      <c r="BC483" s="71"/>
      <c r="BD483" s="72">
        <f t="shared" si="113"/>
        <v>0</v>
      </c>
      <c r="BE483" s="73"/>
      <c r="BF483" s="74"/>
      <c r="BG483" s="81"/>
      <c r="BH483" s="82"/>
      <c r="BI483" s="83"/>
      <c r="BJ483" s="122"/>
      <c r="BK483" s="123"/>
      <c r="BL483" s="124"/>
    </row>
    <row r="484" spans="2:64" ht="18.75" customHeight="1">
      <c r="B484" s="91">
        <v>202</v>
      </c>
      <c r="C484" s="92"/>
      <c r="D484" s="93"/>
      <c r="E484" s="130">
        <v>128503486833.333</v>
      </c>
      <c r="F484" s="76"/>
      <c r="G484" s="76"/>
      <c r="H484" s="77"/>
      <c r="I484" s="131">
        <v>1435</v>
      </c>
      <c r="J484" s="132"/>
      <c r="K484" s="133"/>
      <c r="L484" s="91">
        <v>1</v>
      </c>
      <c r="M484" s="92"/>
      <c r="N484" s="93"/>
      <c r="O484" s="84">
        <v>1</v>
      </c>
      <c r="P484" s="85"/>
      <c r="Q484" s="85"/>
      <c r="R484" s="86"/>
      <c r="S484" s="72">
        <v>584.55</v>
      </c>
      <c r="T484" s="73"/>
      <c r="U484" s="73"/>
      <c r="V484" s="74"/>
      <c r="W484" s="87">
        <f>ABS(S484/E484*10^6*I484)</f>
        <v>6.5276769578085325</v>
      </c>
      <c r="X484" s="70"/>
      <c r="Y484" s="70"/>
      <c r="Z484" s="71"/>
      <c r="AA484" s="91">
        <v>30</v>
      </c>
      <c r="AB484" s="93"/>
      <c r="AC484" s="91">
        <v>14</v>
      </c>
      <c r="AD484" s="93"/>
      <c r="AE484" s="72">
        <v>1</v>
      </c>
      <c r="AF484" s="73"/>
      <c r="AG484" s="74"/>
      <c r="AH484" s="72">
        <f t="shared" si="111"/>
        <v>1.3</v>
      </c>
      <c r="AI484" s="73"/>
      <c r="AJ484" s="74"/>
      <c r="AK484" s="75">
        <f>IF(AA484&lt;25,1,IF(AC484&lt;=12,1,(25/AA484)^(1/4)))</f>
        <v>0.9554427922043668</v>
      </c>
      <c r="AL484" s="76"/>
      <c r="AM484" s="77"/>
      <c r="AN484" s="88">
        <f>Z376*AH484*AK484</f>
        <v>99.36605038925414</v>
      </c>
      <c r="AO484" s="89"/>
      <c r="AP484" s="89"/>
      <c r="AQ484" s="90"/>
      <c r="AR484" s="88">
        <f>AH377*AH484*AK484</f>
        <v>36.02019326610463</v>
      </c>
      <c r="AS484" s="89"/>
      <c r="AT484" s="89"/>
      <c r="AU484" s="90"/>
      <c r="AV484" s="69">
        <f>AH359</f>
        <v>1095000</v>
      </c>
      <c r="AW484" s="70"/>
      <c r="AX484" s="70"/>
      <c r="AY484" s="71"/>
      <c r="AZ484" s="69" t="str">
        <f t="shared" si="112"/>
        <v>∞</v>
      </c>
      <c r="BA484" s="70"/>
      <c r="BB484" s="70"/>
      <c r="BC484" s="71"/>
      <c r="BD484" s="72">
        <f t="shared" si="113"/>
        <v>0</v>
      </c>
      <c r="BE484" s="73"/>
      <c r="BF484" s="74"/>
      <c r="BG484" s="75">
        <f>SUM(BD484:BD487)</f>
        <v>0</v>
      </c>
      <c r="BH484" s="76"/>
      <c r="BI484" s="77"/>
      <c r="BJ484" s="114" t="str">
        <f>IF(BG484&lt;=1,"O.K","N.G")</f>
        <v>O.K</v>
      </c>
      <c r="BK484" s="117"/>
      <c r="BL484" s="118"/>
    </row>
    <row r="485" spans="2:64" ht="18.75" customHeight="1">
      <c r="B485" s="94"/>
      <c r="C485" s="95"/>
      <c r="D485" s="96"/>
      <c r="E485" s="78"/>
      <c r="F485" s="79"/>
      <c r="G485" s="79"/>
      <c r="H485" s="80"/>
      <c r="I485" s="134"/>
      <c r="J485" s="135"/>
      <c r="K485" s="136"/>
      <c r="L485" s="97"/>
      <c r="M485" s="98"/>
      <c r="N485" s="99"/>
      <c r="O485" s="84">
        <v>2</v>
      </c>
      <c r="P485" s="85"/>
      <c r="Q485" s="85"/>
      <c r="R485" s="86"/>
      <c r="S485" s="72">
        <v>142.55</v>
      </c>
      <c r="T485" s="73"/>
      <c r="U485" s="73"/>
      <c r="V485" s="74"/>
      <c r="W485" s="87">
        <f>ABS(S485/E484*10^6*I484)</f>
        <v>1.5918575833300943</v>
      </c>
      <c r="X485" s="70"/>
      <c r="Y485" s="70"/>
      <c r="Z485" s="71"/>
      <c r="AA485" s="94"/>
      <c r="AB485" s="96"/>
      <c r="AC485" s="94"/>
      <c r="AD485" s="96"/>
      <c r="AE485" s="72">
        <v>1</v>
      </c>
      <c r="AF485" s="73"/>
      <c r="AG485" s="74"/>
      <c r="AH485" s="72">
        <f t="shared" si="111"/>
        <v>1.3</v>
      </c>
      <c r="AI485" s="73"/>
      <c r="AJ485" s="74"/>
      <c r="AK485" s="78"/>
      <c r="AL485" s="79"/>
      <c r="AM485" s="80"/>
      <c r="AN485" s="88">
        <f>Z376*AH485*AK484</f>
        <v>99.36605038925414</v>
      </c>
      <c r="AO485" s="89"/>
      <c r="AP485" s="89"/>
      <c r="AQ485" s="90"/>
      <c r="AR485" s="88">
        <f>AH377*AH485*AK484</f>
        <v>36.02019326610463</v>
      </c>
      <c r="AS485" s="89"/>
      <c r="AT485" s="89"/>
      <c r="AU485" s="90"/>
      <c r="AV485" s="69">
        <f>AH359</f>
        <v>1095000</v>
      </c>
      <c r="AW485" s="70"/>
      <c r="AX485" s="70"/>
      <c r="AY485" s="71"/>
      <c r="AZ485" s="69" t="str">
        <f t="shared" si="112"/>
        <v>∞</v>
      </c>
      <c r="BA485" s="70"/>
      <c r="BB485" s="70"/>
      <c r="BC485" s="71"/>
      <c r="BD485" s="72">
        <f t="shared" si="113"/>
        <v>0</v>
      </c>
      <c r="BE485" s="73"/>
      <c r="BF485" s="74"/>
      <c r="BG485" s="78"/>
      <c r="BH485" s="79"/>
      <c r="BI485" s="80"/>
      <c r="BJ485" s="137"/>
      <c r="BK485" s="138"/>
      <c r="BL485" s="139"/>
    </row>
    <row r="486" spans="2:64" ht="18.75" customHeight="1">
      <c r="B486" s="94"/>
      <c r="C486" s="95"/>
      <c r="D486" s="96"/>
      <c r="E486" s="78"/>
      <c r="F486" s="79"/>
      <c r="G486" s="79"/>
      <c r="H486" s="80"/>
      <c r="I486" s="134"/>
      <c r="J486" s="135"/>
      <c r="K486" s="136"/>
      <c r="L486" s="91">
        <v>2</v>
      </c>
      <c r="M486" s="92"/>
      <c r="N486" s="93"/>
      <c r="O486" s="84">
        <v>1</v>
      </c>
      <c r="P486" s="85"/>
      <c r="Q486" s="85"/>
      <c r="R486" s="86"/>
      <c r="S486" s="72">
        <v>2265.48</v>
      </c>
      <c r="T486" s="73"/>
      <c r="U486" s="73"/>
      <c r="V486" s="74"/>
      <c r="W486" s="87">
        <f>ABS(S486/E484*10^6*I484)</f>
        <v>25.298642706998677</v>
      </c>
      <c r="X486" s="70"/>
      <c r="Y486" s="70"/>
      <c r="Z486" s="71"/>
      <c r="AA486" s="94"/>
      <c r="AB486" s="96"/>
      <c r="AC486" s="94"/>
      <c r="AD486" s="96"/>
      <c r="AE486" s="72">
        <v>1</v>
      </c>
      <c r="AF486" s="73"/>
      <c r="AG486" s="74"/>
      <c r="AH486" s="72">
        <f t="shared" si="111"/>
        <v>1.3</v>
      </c>
      <c r="AI486" s="73"/>
      <c r="AJ486" s="74"/>
      <c r="AK486" s="78"/>
      <c r="AL486" s="79"/>
      <c r="AM486" s="80"/>
      <c r="AN486" s="88">
        <f>Z376*AH486*AK484</f>
        <v>99.36605038925414</v>
      </c>
      <c r="AO486" s="89"/>
      <c r="AP486" s="89"/>
      <c r="AQ486" s="90"/>
      <c r="AR486" s="88">
        <f>AH377*AH486*AK484</f>
        <v>36.02019326610463</v>
      </c>
      <c r="AS486" s="89"/>
      <c r="AT486" s="89"/>
      <c r="AU486" s="90"/>
      <c r="AV486" s="69">
        <f>AH359</f>
        <v>1095000</v>
      </c>
      <c r="AW486" s="70"/>
      <c r="AX486" s="70"/>
      <c r="AY486" s="71"/>
      <c r="AZ486" s="69" t="str">
        <f t="shared" si="112"/>
        <v>∞</v>
      </c>
      <c r="BA486" s="70"/>
      <c r="BB486" s="70"/>
      <c r="BC486" s="71"/>
      <c r="BD486" s="72">
        <f t="shared" si="113"/>
        <v>0</v>
      </c>
      <c r="BE486" s="73"/>
      <c r="BF486" s="74"/>
      <c r="BG486" s="78"/>
      <c r="BH486" s="79"/>
      <c r="BI486" s="80"/>
      <c r="BJ486" s="137"/>
      <c r="BK486" s="138"/>
      <c r="BL486" s="139"/>
    </row>
    <row r="487" spans="2:64" ht="18.75" customHeight="1">
      <c r="B487" s="97"/>
      <c r="C487" s="98"/>
      <c r="D487" s="99"/>
      <c r="E487" s="81"/>
      <c r="F487" s="82"/>
      <c r="G487" s="82"/>
      <c r="H487" s="83"/>
      <c r="I487" s="140"/>
      <c r="J487" s="141"/>
      <c r="K487" s="142"/>
      <c r="L487" s="97"/>
      <c r="M487" s="98"/>
      <c r="N487" s="99"/>
      <c r="O487" s="84">
        <v>2</v>
      </c>
      <c r="P487" s="85"/>
      <c r="Q487" s="85"/>
      <c r="R487" s="86"/>
      <c r="S487" s="72">
        <v>145.64</v>
      </c>
      <c r="T487" s="73"/>
      <c r="U487" s="73"/>
      <c r="V487" s="74"/>
      <c r="W487" s="87">
        <f>ABS(S487/E484*10^6*I484)</f>
        <v>1.6263636509028052</v>
      </c>
      <c r="X487" s="70"/>
      <c r="Y487" s="70"/>
      <c r="Z487" s="71"/>
      <c r="AA487" s="97"/>
      <c r="AB487" s="99"/>
      <c r="AC487" s="97"/>
      <c r="AD487" s="99"/>
      <c r="AE487" s="72">
        <v>1</v>
      </c>
      <c r="AF487" s="73"/>
      <c r="AG487" s="74"/>
      <c r="AH487" s="72">
        <f t="shared" si="111"/>
        <v>1.3</v>
      </c>
      <c r="AI487" s="73"/>
      <c r="AJ487" s="74"/>
      <c r="AK487" s="81"/>
      <c r="AL487" s="82"/>
      <c r="AM487" s="83"/>
      <c r="AN487" s="88">
        <f>Z376*AH487*AK484</f>
        <v>99.36605038925414</v>
      </c>
      <c r="AO487" s="89"/>
      <c r="AP487" s="89"/>
      <c r="AQ487" s="90"/>
      <c r="AR487" s="88">
        <f>AH377*AH487*AK484</f>
        <v>36.02019326610463</v>
      </c>
      <c r="AS487" s="89"/>
      <c r="AT487" s="89"/>
      <c r="AU487" s="90"/>
      <c r="AV487" s="69">
        <f>AH359</f>
        <v>1095000</v>
      </c>
      <c r="AW487" s="70"/>
      <c r="AX487" s="70"/>
      <c r="AY487" s="71"/>
      <c r="AZ487" s="69" t="str">
        <f t="shared" si="112"/>
        <v>∞</v>
      </c>
      <c r="BA487" s="70"/>
      <c r="BB487" s="70"/>
      <c r="BC487" s="71"/>
      <c r="BD487" s="72">
        <f t="shared" si="113"/>
        <v>0</v>
      </c>
      <c r="BE487" s="73"/>
      <c r="BF487" s="74"/>
      <c r="BG487" s="81"/>
      <c r="BH487" s="82"/>
      <c r="BI487" s="83"/>
      <c r="BJ487" s="122"/>
      <c r="BK487" s="123"/>
      <c r="BL487" s="124"/>
    </row>
    <row r="488" spans="2:64" ht="18.75" customHeight="1">
      <c r="B488" s="91">
        <v>302</v>
      </c>
      <c r="C488" s="92"/>
      <c r="D488" s="93"/>
      <c r="E488" s="130">
        <v>195223979166.666</v>
      </c>
      <c r="F488" s="76"/>
      <c r="G488" s="76"/>
      <c r="H488" s="77"/>
      <c r="I488" s="131">
        <v>1425</v>
      </c>
      <c r="J488" s="132"/>
      <c r="K488" s="133"/>
      <c r="L488" s="91">
        <v>1</v>
      </c>
      <c r="M488" s="92"/>
      <c r="N488" s="93"/>
      <c r="O488" s="84">
        <v>1</v>
      </c>
      <c r="P488" s="85"/>
      <c r="Q488" s="85"/>
      <c r="R488" s="86"/>
      <c r="S488" s="72">
        <v>983.24</v>
      </c>
      <c r="T488" s="73"/>
      <c r="U488" s="73"/>
      <c r="V488" s="74"/>
      <c r="W488" s="87">
        <f>ABS(S488/E488*10^6*I488)</f>
        <v>7.176971835021573</v>
      </c>
      <c r="X488" s="70"/>
      <c r="Y488" s="70"/>
      <c r="Z488" s="71"/>
      <c r="AA488" s="91">
        <v>50</v>
      </c>
      <c r="AB488" s="93"/>
      <c r="AC488" s="91">
        <v>14</v>
      </c>
      <c r="AD488" s="93"/>
      <c r="AE488" s="72">
        <v>1</v>
      </c>
      <c r="AF488" s="73"/>
      <c r="AG488" s="74"/>
      <c r="AH488" s="72">
        <f t="shared" si="111"/>
        <v>1.3</v>
      </c>
      <c r="AI488" s="73"/>
      <c r="AJ488" s="74"/>
      <c r="AK488" s="75">
        <f>IF(AA488&lt;25,1,IF(AC488&lt;=12,1,(25/AA488)^(1/4)))</f>
        <v>0.8408964152537145</v>
      </c>
      <c r="AL488" s="76"/>
      <c r="AM488" s="77"/>
      <c r="AN488" s="88">
        <f>Z376*AH488*AK488</f>
        <v>87.45322718638631</v>
      </c>
      <c r="AO488" s="89"/>
      <c r="AP488" s="89"/>
      <c r="AQ488" s="90"/>
      <c r="AR488" s="88">
        <f>AH377*AH488*AK488</f>
        <v>31.70179485506504</v>
      </c>
      <c r="AS488" s="89"/>
      <c r="AT488" s="89"/>
      <c r="AU488" s="90"/>
      <c r="AV488" s="69">
        <f>AH359</f>
        <v>1095000</v>
      </c>
      <c r="AW488" s="70"/>
      <c r="AX488" s="70"/>
      <c r="AY488" s="71"/>
      <c r="AZ488" s="69" t="str">
        <f t="shared" si="112"/>
        <v>∞</v>
      </c>
      <c r="BA488" s="70"/>
      <c r="BB488" s="70"/>
      <c r="BC488" s="71"/>
      <c r="BD488" s="72">
        <f t="shared" si="113"/>
        <v>0</v>
      </c>
      <c r="BE488" s="73"/>
      <c r="BF488" s="74"/>
      <c r="BG488" s="75">
        <f>SUM(BD488:BD491)</f>
        <v>0</v>
      </c>
      <c r="BH488" s="76"/>
      <c r="BI488" s="77"/>
      <c r="BJ488" s="114" t="str">
        <f>IF(BG488&lt;=1,"O.K","N.G")</f>
        <v>O.K</v>
      </c>
      <c r="BK488" s="117"/>
      <c r="BL488" s="118"/>
    </row>
    <row r="489" spans="2:64" ht="18.75" customHeight="1">
      <c r="B489" s="94"/>
      <c r="C489" s="95"/>
      <c r="D489" s="96"/>
      <c r="E489" s="78"/>
      <c r="F489" s="79"/>
      <c r="G489" s="79"/>
      <c r="H489" s="80"/>
      <c r="I489" s="134"/>
      <c r="J489" s="135"/>
      <c r="K489" s="136"/>
      <c r="L489" s="97"/>
      <c r="M489" s="98"/>
      <c r="N489" s="99"/>
      <c r="O489" s="84">
        <v>2</v>
      </c>
      <c r="P489" s="85"/>
      <c r="Q489" s="85"/>
      <c r="R489" s="86"/>
      <c r="S489" s="72">
        <v>41.79</v>
      </c>
      <c r="T489" s="73"/>
      <c r="U489" s="73"/>
      <c r="V489" s="74"/>
      <c r="W489" s="87">
        <f>ABS(S489/E488*10^6*I488)</f>
        <v>0.3050380913973714</v>
      </c>
      <c r="X489" s="70"/>
      <c r="Y489" s="70"/>
      <c r="Z489" s="71"/>
      <c r="AA489" s="94"/>
      <c r="AB489" s="96"/>
      <c r="AC489" s="94"/>
      <c r="AD489" s="96"/>
      <c r="AE489" s="72">
        <v>1</v>
      </c>
      <c r="AF489" s="73"/>
      <c r="AG489" s="74"/>
      <c r="AH489" s="72">
        <f t="shared" si="111"/>
        <v>1.3</v>
      </c>
      <c r="AI489" s="73"/>
      <c r="AJ489" s="74"/>
      <c r="AK489" s="78"/>
      <c r="AL489" s="79"/>
      <c r="AM489" s="80"/>
      <c r="AN489" s="88">
        <f>Z376*AH489*AK488</f>
        <v>87.45322718638631</v>
      </c>
      <c r="AO489" s="89"/>
      <c r="AP489" s="89"/>
      <c r="AQ489" s="90"/>
      <c r="AR489" s="88">
        <f>AH377*AH489*AK488</f>
        <v>31.70179485506504</v>
      </c>
      <c r="AS489" s="89"/>
      <c r="AT489" s="89"/>
      <c r="AU489" s="90"/>
      <c r="AV489" s="69">
        <f>AH359</f>
        <v>1095000</v>
      </c>
      <c r="AW489" s="70"/>
      <c r="AX489" s="70"/>
      <c r="AY489" s="71"/>
      <c r="AZ489" s="69" t="str">
        <f t="shared" si="112"/>
        <v>∞</v>
      </c>
      <c r="BA489" s="70"/>
      <c r="BB489" s="70"/>
      <c r="BC489" s="71"/>
      <c r="BD489" s="72">
        <f t="shared" si="113"/>
        <v>0</v>
      </c>
      <c r="BE489" s="73"/>
      <c r="BF489" s="74"/>
      <c r="BG489" s="78"/>
      <c r="BH489" s="79"/>
      <c r="BI489" s="80"/>
      <c r="BJ489" s="137"/>
      <c r="BK489" s="138"/>
      <c r="BL489" s="139"/>
    </row>
    <row r="490" spans="2:64" ht="18.75" customHeight="1">
      <c r="B490" s="94"/>
      <c r="C490" s="95"/>
      <c r="D490" s="96"/>
      <c r="E490" s="78"/>
      <c r="F490" s="79"/>
      <c r="G490" s="79"/>
      <c r="H490" s="80"/>
      <c r="I490" s="134"/>
      <c r="J490" s="135"/>
      <c r="K490" s="136"/>
      <c r="L490" s="91">
        <v>2</v>
      </c>
      <c r="M490" s="92"/>
      <c r="N490" s="93"/>
      <c r="O490" s="84">
        <v>1</v>
      </c>
      <c r="P490" s="85"/>
      <c r="Q490" s="85"/>
      <c r="R490" s="86"/>
      <c r="S490" s="72">
        <v>3649.99</v>
      </c>
      <c r="T490" s="73"/>
      <c r="U490" s="73"/>
      <c r="V490" s="74"/>
      <c r="W490" s="87">
        <f>ABS(S490/E488*10^6*I488)</f>
        <v>26.642402087090016</v>
      </c>
      <c r="X490" s="70"/>
      <c r="Y490" s="70"/>
      <c r="Z490" s="71"/>
      <c r="AA490" s="94"/>
      <c r="AB490" s="96"/>
      <c r="AC490" s="94"/>
      <c r="AD490" s="96"/>
      <c r="AE490" s="72">
        <v>1</v>
      </c>
      <c r="AF490" s="73"/>
      <c r="AG490" s="74"/>
      <c r="AH490" s="72">
        <f t="shared" si="111"/>
        <v>1.3</v>
      </c>
      <c r="AI490" s="73"/>
      <c r="AJ490" s="74"/>
      <c r="AK490" s="78"/>
      <c r="AL490" s="79"/>
      <c r="AM490" s="80"/>
      <c r="AN490" s="88">
        <f>Z376*AH490*AK488</f>
        <v>87.45322718638631</v>
      </c>
      <c r="AO490" s="89"/>
      <c r="AP490" s="89"/>
      <c r="AQ490" s="90"/>
      <c r="AR490" s="88">
        <f>AH377*AH490*AK488</f>
        <v>31.70179485506504</v>
      </c>
      <c r="AS490" s="89"/>
      <c r="AT490" s="89"/>
      <c r="AU490" s="90"/>
      <c r="AV490" s="69">
        <f>AH359</f>
        <v>1095000</v>
      </c>
      <c r="AW490" s="70"/>
      <c r="AX490" s="70"/>
      <c r="AY490" s="71"/>
      <c r="AZ490" s="69" t="str">
        <f t="shared" si="112"/>
        <v>∞</v>
      </c>
      <c r="BA490" s="70"/>
      <c r="BB490" s="70"/>
      <c r="BC490" s="71"/>
      <c r="BD490" s="72">
        <f t="shared" si="113"/>
        <v>0</v>
      </c>
      <c r="BE490" s="73"/>
      <c r="BF490" s="74"/>
      <c r="BG490" s="78"/>
      <c r="BH490" s="79"/>
      <c r="BI490" s="80"/>
      <c r="BJ490" s="137"/>
      <c r="BK490" s="138"/>
      <c r="BL490" s="139"/>
    </row>
    <row r="491" spans="2:64" ht="18.75" customHeight="1">
      <c r="B491" s="97"/>
      <c r="C491" s="98"/>
      <c r="D491" s="99"/>
      <c r="E491" s="81"/>
      <c r="F491" s="82"/>
      <c r="G491" s="82"/>
      <c r="H491" s="83"/>
      <c r="I491" s="140"/>
      <c r="J491" s="141"/>
      <c r="K491" s="142"/>
      <c r="L491" s="97"/>
      <c r="M491" s="98"/>
      <c r="N491" s="99"/>
      <c r="O491" s="84">
        <v>2</v>
      </c>
      <c r="P491" s="85"/>
      <c r="Q491" s="85"/>
      <c r="R491" s="86"/>
      <c r="S491" s="72">
        <v>93.75</v>
      </c>
      <c r="T491" s="73"/>
      <c r="U491" s="73"/>
      <c r="V491" s="74"/>
      <c r="W491" s="87">
        <f>ABS(S491/E488*10^6*I488)</f>
        <v>0.6843101476071686</v>
      </c>
      <c r="X491" s="70"/>
      <c r="Y491" s="70"/>
      <c r="Z491" s="71"/>
      <c r="AA491" s="97"/>
      <c r="AB491" s="99"/>
      <c r="AC491" s="97"/>
      <c r="AD491" s="99"/>
      <c r="AE491" s="72">
        <v>1</v>
      </c>
      <c r="AF491" s="73"/>
      <c r="AG491" s="74"/>
      <c r="AH491" s="72">
        <f t="shared" si="111"/>
        <v>1.3</v>
      </c>
      <c r="AI491" s="73"/>
      <c r="AJ491" s="74"/>
      <c r="AK491" s="81"/>
      <c r="AL491" s="82"/>
      <c r="AM491" s="83"/>
      <c r="AN491" s="88">
        <f>Z376*AH491*AK488</f>
        <v>87.45322718638631</v>
      </c>
      <c r="AO491" s="89"/>
      <c r="AP491" s="89"/>
      <c r="AQ491" s="90"/>
      <c r="AR491" s="88">
        <f>AH377*AH491*AK488</f>
        <v>31.70179485506504</v>
      </c>
      <c r="AS491" s="89"/>
      <c r="AT491" s="89"/>
      <c r="AU491" s="90"/>
      <c r="AV491" s="69">
        <f>AH359</f>
        <v>1095000</v>
      </c>
      <c r="AW491" s="70"/>
      <c r="AX491" s="70"/>
      <c r="AY491" s="71"/>
      <c r="AZ491" s="69" t="str">
        <f t="shared" si="112"/>
        <v>∞</v>
      </c>
      <c r="BA491" s="70"/>
      <c r="BB491" s="70"/>
      <c r="BC491" s="71"/>
      <c r="BD491" s="72">
        <f t="shared" si="113"/>
        <v>0</v>
      </c>
      <c r="BE491" s="73"/>
      <c r="BF491" s="74"/>
      <c r="BG491" s="81"/>
      <c r="BH491" s="82"/>
      <c r="BI491" s="83"/>
      <c r="BJ491" s="122"/>
      <c r="BK491" s="123"/>
      <c r="BL491" s="124"/>
    </row>
    <row r="492" spans="2:64" ht="18.75" customHeight="1">
      <c r="B492" s="91">
        <v>402</v>
      </c>
      <c r="C492" s="92"/>
      <c r="D492" s="93"/>
      <c r="E492" s="130">
        <v>228592821333.333</v>
      </c>
      <c r="F492" s="76"/>
      <c r="G492" s="76"/>
      <c r="H492" s="77"/>
      <c r="I492" s="131">
        <v>1420</v>
      </c>
      <c r="J492" s="132"/>
      <c r="K492" s="133"/>
      <c r="L492" s="91">
        <v>1</v>
      </c>
      <c r="M492" s="92"/>
      <c r="N492" s="93"/>
      <c r="O492" s="84">
        <v>1</v>
      </c>
      <c r="P492" s="85"/>
      <c r="Q492" s="85"/>
      <c r="R492" s="86"/>
      <c r="S492" s="72">
        <v>1201.42</v>
      </c>
      <c r="T492" s="73"/>
      <c r="U492" s="73"/>
      <c r="V492" s="74"/>
      <c r="W492" s="87">
        <f>ABS(S492/E492*10^6*I492)</f>
        <v>7.463123251417833</v>
      </c>
      <c r="X492" s="70"/>
      <c r="Y492" s="70"/>
      <c r="Z492" s="71"/>
      <c r="AA492" s="91">
        <v>60</v>
      </c>
      <c r="AB492" s="93"/>
      <c r="AC492" s="91">
        <v>14</v>
      </c>
      <c r="AD492" s="93"/>
      <c r="AE492" s="72">
        <v>1</v>
      </c>
      <c r="AF492" s="73"/>
      <c r="AG492" s="74"/>
      <c r="AH492" s="72">
        <f t="shared" si="111"/>
        <v>1.3</v>
      </c>
      <c r="AI492" s="73"/>
      <c r="AJ492" s="74"/>
      <c r="AK492" s="75">
        <f>IF(AA492&lt;25,1,IF(AC492&lt;=12,1,(25/AA492)^(1/4)))</f>
        <v>0.8034284189446518</v>
      </c>
      <c r="AL492" s="76"/>
      <c r="AM492" s="77"/>
      <c r="AN492" s="88">
        <f>Z376*AH492*AK492</f>
        <v>83.55655557024379</v>
      </c>
      <c r="AO492" s="89"/>
      <c r="AP492" s="89"/>
      <c r="AQ492" s="90"/>
      <c r="AR492" s="88">
        <f>AH377*AH492*AK492</f>
        <v>30.289251394213373</v>
      </c>
      <c r="AS492" s="89"/>
      <c r="AT492" s="89"/>
      <c r="AU492" s="90"/>
      <c r="AV492" s="69">
        <f>AH359</f>
        <v>1095000</v>
      </c>
      <c r="AW492" s="70"/>
      <c r="AX492" s="70"/>
      <c r="AY492" s="71"/>
      <c r="AZ492" s="69" t="str">
        <f t="shared" si="112"/>
        <v>∞</v>
      </c>
      <c r="BA492" s="70"/>
      <c r="BB492" s="70"/>
      <c r="BC492" s="71"/>
      <c r="BD492" s="72">
        <f t="shared" si="113"/>
        <v>0</v>
      </c>
      <c r="BE492" s="73"/>
      <c r="BF492" s="74"/>
      <c r="BG492" s="75">
        <f>SUM(BD492:BD495)</f>
        <v>0</v>
      </c>
      <c r="BH492" s="76"/>
      <c r="BI492" s="77"/>
      <c r="BJ492" s="114" t="str">
        <f>IF(BG492&lt;=1,"O.K","N.G")</f>
        <v>O.K</v>
      </c>
      <c r="BK492" s="117"/>
      <c r="BL492" s="118"/>
    </row>
    <row r="493" spans="2:64" ht="18.75" customHeight="1">
      <c r="B493" s="94"/>
      <c r="C493" s="95"/>
      <c r="D493" s="96"/>
      <c r="E493" s="78"/>
      <c r="F493" s="79"/>
      <c r="G493" s="79"/>
      <c r="H493" s="80"/>
      <c r="I493" s="134"/>
      <c r="J493" s="135"/>
      <c r="K493" s="136"/>
      <c r="L493" s="97"/>
      <c r="M493" s="98"/>
      <c r="N493" s="99"/>
      <c r="O493" s="84">
        <v>2</v>
      </c>
      <c r="P493" s="85"/>
      <c r="Q493" s="85"/>
      <c r="R493" s="86"/>
      <c r="S493" s="72">
        <v>65.62</v>
      </c>
      <c r="T493" s="73"/>
      <c r="U493" s="73"/>
      <c r="V493" s="74"/>
      <c r="W493" s="87">
        <f>ABS(S493/E492*10^6*I492)</f>
        <v>0.40762609891464957</v>
      </c>
      <c r="X493" s="70"/>
      <c r="Y493" s="70"/>
      <c r="Z493" s="71"/>
      <c r="AA493" s="94"/>
      <c r="AB493" s="96"/>
      <c r="AC493" s="94"/>
      <c r="AD493" s="96"/>
      <c r="AE493" s="72">
        <v>1</v>
      </c>
      <c r="AF493" s="73"/>
      <c r="AG493" s="74"/>
      <c r="AH493" s="72">
        <f t="shared" si="111"/>
        <v>1.3</v>
      </c>
      <c r="AI493" s="73"/>
      <c r="AJ493" s="74"/>
      <c r="AK493" s="78"/>
      <c r="AL493" s="79"/>
      <c r="AM493" s="80"/>
      <c r="AN493" s="88">
        <f>Z376*AH493*AK492</f>
        <v>83.55655557024379</v>
      </c>
      <c r="AO493" s="89"/>
      <c r="AP493" s="89"/>
      <c r="AQ493" s="90"/>
      <c r="AR493" s="88">
        <f>AH377*AH493*AK492</f>
        <v>30.289251394213373</v>
      </c>
      <c r="AS493" s="89"/>
      <c r="AT493" s="89"/>
      <c r="AU493" s="90"/>
      <c r="AV493" s="69">
        <f>AH359</f>
        <v>1095000</v>
      </c>
      <c r="AW493" s="70"/>
      <c r="AX493" s="70"/>
      <c r="AY493" s="71"/>
      <c r="AZ493" s="69" t="str">
        <f t="shared" si="112"/>
        <v>∞</v>
      </c>
      <c r="BA493" s="70"/>
      <c r="BB493" s="70"/>
      <c r="BC493" s="71"/>
      <c r="BD493" s="72">
        <f t="shared" si="113"/>
        <v>0</v>
      </c>
      <c r="BE493" s="73"/>
      <c r="BF493" s="74"/>
      <c r="BG493" s="78"/>
      <c r="BH493" s="79"/>
      <c r="BI493" s="80"/>
      <c r="BJ493" s="137"/>
      <c r="BK493" s="138"/>
      <c r="BL493" s="139"/>
    </row>
    <row r="494" spans="2:64" ht="18.75" customHeight="1">
      <c r="B494" s="94"/>
      <c r="C494" s="95"/>
      <c r="D494" s="96"/>
      <c r="E494" s="78"/>
      <c r="F494" s="79"/>
      <c r="G494" s="79"/>
      <c r="H494" s="80"/>
      <c r="I494" s="134"/>
      <c r="J494" s="135"/>
      <c r="K494" s="136"/>
      <c r="L494" s="91">
        <v>2</v>
      </c>
      <c r="M494" s="92"/>
      <c r="N494" s="93"/>
      <c r="O494" s="84">
        <v>1</v>
      </c>
      <c r="P494" s="85"/>
      <c r="Q494" s="85"/>
      <c r="R494" s="86"/>
      <c r="S494" s="72">
        <v>4356.08</v>
      </c>
      <c r="T494" s="73"/>
      <c r="U494" s="73"/>
      <c r="V494" s="74"/>
      <c r="W494" s="87">
        <f>ABS(S494/E492*10^6*I492)</f>
        <v>27.059614400489583</v>
      </c>
      <c r="X494" s="70"/>
      <c r="Y494" s="70"/>
      <c r="Z494" s="71"/>
      <c r="AA494" s="94"/>
      <c r="AB494" s="96"/>
      <c r="AC494" s="94"/>
      <c r="AD494" s="96"/>
      <c r="AE494" s="72">
        <v>1</v>
      </c>
      <c r="AF494" s="73"/>
      <c r="AG494" s="74"/>
      <c r="AH494" s="72">
        <f t="shared" si="111"/>
        <v>1.3</v>
      </c>
      <c r="AI494" s="73"/>
      <c r="AJ494" s="74"/>
      <c r="AK494" s="78"/>
      <c r="AL494" s="79"/>
      <c r="AM494" s="80"/>
      <c r="AN494" s="88">
        <f>Z376*AH494*AK492</f>
        <v>83.55655557024379</v>
      </c>
      <c r="AO494" s="89"/>
      <c r="AP494" s="89"/>
      <c r="AQ494" s="90"/>
      <c r="AR494" s="88">
        <f>AH377*AH494*AK492</f>
        <v>30.289251394213373</v>
      </c>
      <c r="AS494" s="89"/>
      <c r="AT494" s="89"/>
      <c r="AU494" s="90"/>
      <c r="AV494" s="69">
        <f>AH359</f>
        <v>1095000</v>
      </c>
      <c r="AW494" s="70"/>
      <c r="AX494" s="70"/>
      <c r="AY494" s="71"/>
      <c r="AZ494" s="69" t="str">
        <f t="shared" si="112"/>
        <v>∞</v>
      </c>
      <c r="BA494" s="70"/>
      <c r="BB494" s="70"/>
      <c r="BC494" s="71"/>
      <c r="BD494" s="72">
        <f t="shared" si="113"/>
        <v>0</v>
      </c>
      <c r="BE494" s="73"/>
      <c r="BF494" s="74"/>
      <c r="BG494" s="78"/>
      <c r="BH494" s="79"/>
      <c r="BI494" s="80"/>
      <c r="BJ494" s="137"/>
      <c r="BK494" s="138"/>
      <c r="BL494" s="139"/>
    </row>
    <row r="495" spans="2:64" ht="18.75" customHeight="1">
      <c r="B495" s="97"/>
      <c r="C495" s="98"/>
      <c r="D495" s="99"/>
      <c r="E495" s="81"/>
      <c r="F495" s="82"/>
      <c r="G495" s="82"/>
      <c r="H495" s="83"/>
      <c r="I495" s="140"/>
      <c r="J495" s="141"/>
      <c r="K495" s="142"/>
      <c r="L495" s="97"/>
      <c r="M495" s="98"/>
      <c r="N495" s="99"/>
      <c r="O495" s="84">
        <v>2</v>
      </c>
      <c r="P495" s="85"/>
      <c r="Q495" s="85"/>
      <c r="R495" s="86"/>
      <c r="S495" s="72">
        <v>143.54</v>
      </c>
      <c r="T495" s="73"/>
      <c r="U495" s="73"/>
      <c r="V495" s="74"/>
      <c r="W495" s="87">
        <f>ABS(S495/E492*10^6*I492)</f>
        <v>0.891658796681024</v>
      </c>
      <c r="X495" s="70"/>
      <c r="Y495" s="70"/>
      <c r="Z495" s="71"/>
      <c r="AA495" s="97"/>
      <c r="AB495" s="99"/>
      <c r="AC495" s="97"/>
      <c r="AD495" s="99"/>
      <c r="AE495" s="72">
        <v>1</v>
      </c>
      <c r="AF495" s="73"/>
      <c r="AG495" s="74"/>
      <c r="AH495" s="72">
        <f t="shared" si="111"/>
        <v>1.3</v>
      </c>
      <c r="AI495" s="73"/>
      <c r="AJ495" s="74"/>
      <c r="AK495" s="81"/>
      <c r="AL495" s="82"/>
      <c r="AM495" s="83"/>
      <c r="AN495" s="88">
        <f>Z376*AH495*AK492</f>
        <v>83.55655557024379</v>
      </c>
      <c r="AO495" s="89"/>
      <c r="AP495" s="89"/>
      <c r="AQ495" s="90"/>
      <c r="AR495" s="88">
        <f>AH377*AH495*AK492</f>
        <v>30.289251394213373</v>
      </c>
      <c r="AS495" s="89"/>
      <c r="AT495" s="89"/>
      <c r="AU495" s="90"/>
      <c r="AV495" s="69">
        <f>AH359</f>
        <v>1095000</v>
      </c>
      <c r="AW495" s="70"/>
      <c r="AX495" s="70"/>
      <c r="AY495" s="71"/>
      <c r="AZ495" s="69" t="str">
        <f t="shared" si="112"/>
        <v>∞</v>
      </c>
      <c r="BA495" s="70"/>
      <c r="BB495" s="70"/>
      <c r="BC495" s="71"/>
      <c r="BD495" s="72">
        <f t="shared" si="113"/>
        <v>0</v>
      </c>
      <c r="BE495" s="73"/>
      <c r="BF495" s="74"/>
      <c r="BG495" s="81"/>
      <c r="BH495" s="82"/>
      <c r="BI495" s="83"/>
      <c r="BJ495" s="122"/>
      <c r="BK495" s="123"/>
      <c r="BL495" s="124"/>
    </row>
    <row r="496" spans="2:64" ht="18.75" customHeight="1">
      <c r="B496" s="91">
        <v>502</v>
      </c>
      <c r="C496" s="92"/>
      <c r="D496" s="93"/>
      <c r="E496" s="130">
        <v>228592821333.333</v>
      </c>
      <c r="F496" s="76"/>
      <c r="G496" s="76"/>
      <c r="H496" s="77"/>
      <c r="I496" s="131">
        <v>1420</v>
      </c>
      <c r="J496" s="132"/>
      <c r="K496" s="133"/>
      <c r="L496" s="91">
        <v>1</v>
      </c>
      <c r="M496" s="92"/>
      <c r="N496" s="93"/>
      <c r="O496" s="84">
        <v>1</v>
      </c>
      <c r="P496" s="85"/>
      <c r="Q496" s="85"/>
      <c r="R496" s="86"/>
      <c r="S496" s="72">
        <v>1268.48</v>
      </c>
      <c r="T496" s="73"/>
      <c r="U496" s="73"/>
      <c r="V496" s="74"/>
      <c r="W496" s="87">
        <f>ABS(S496/E496*10^6*I496)</f>
        <v>7.87969451312488</v>
      </c>
      <c r="X496" s="70"/>
      <c r="Y496" s="70"/>
      <c r="Z496" s="71"/>
      <c r="AA496" s="91">
        <v>60</v>
      </c>
      <c r="AB496" s="93"/>
      <c r="AC496" s="91">
        <v>14</v>
      </c>
      <c r="AD496" s="93"/>
      <c r="AE496" s="72">
        <v>1</v>
      </c>
      <c r="AF496" s="73"/>
      <c r="AG496" s="74"/>
      <c r="AH496" s="72">
        <f t="shared" si="111"/>
        <v>1.3</v>
      </c>
      <c r="AI496" s="73"/>
      <c r="AJ496" s="74"/>
      <c r="AK496" s="75">
        <f>IF(AA496&lt;25,1,IF(AC496&lt;=12,1,(25/AA496)^(1/4)))</f>
        <v>0.8034284189446518</v>
      </c>
      <c r="AL496" s="76"/>
      <c r="AM496" s="77"/>
      <c r="AN496" s="88">
        <f>Z376*AH496*AK496</f>
        <v>83.55655557024379</v>
      </c>
      <c r="AO496" s="89"/>
      <c r="AP496" s="89"/>
      <c r="AQ496" s="90"/>
      <c r="AR496" s="88">
        <f>AH377*AH496*AK496</f>
        <v>30.289251394213373</v>
      </c>
      <c r="AS496" s="89"/>
      <c r="AT496" s="89"/>
      <c r="AU496" s="90"/>
      <c r="AV496" s="69">
        <f>AH359</f>
        <v>1095000</v>
      </c>
      <c r="AW496" s="70"/>
      <c r="AX496" s="70"/>
      <c r="AY496" s="71"/>
      <c r="AZ496" s="69" t="str">
        <f t="shared" si="112"/>
        <v>∞</v>
      </c>
      <c r="BA496" s="70"/>
      <c r="BB496" s="70"/>
      <c r="BC496" s="71"/>
      <c r="BD496" s="72">
        <f t="shared" si="113"/>
        <v>0</v>
      </c>
      <c r="BE496" s="73"/>
      <c r="BF496" s="74"/>
      <c r="BG496" s="75">
        <f>SUM(BD496:BD499)</f>
        <v>0</v>
      </c>
      <c r="BH496" s="76"/>
      <c r="BI496" s="77"/>
      <c r="BJ496" s="114" t="str">
        <f>IF(BG496&lt;=1,"O.K","N.G")</f>
        <v>O.K</v>
      </c>
      <c r="BK496" s="117"/>
      <c r="BL496" s="118"/>
    </row>
    <row r="497" spans="2:64" ht="18.75" customHeight="1">
      <c r="B497" s="94"/>
      <c r="C497" s="95"/>
      <c r="D497" s="96"/>
      <c r="E497" s="78"/>
      <c r="F497" s="79"/>
      <c r="G497" s="79"/>
      <c r="H497" s="80"/>
      <c r="I497" s="134"/>
      <c r="J497" s="135"/>
      <c r="K497" s="136"/>
      <c r="L497" s="97"/>
      <c r="M497" s="98"/>
      <c r="N497" s="99"/>
      <c r="O497" s="84">
        <v>2</v>
      </c>
      <c r="P497" s="85"/>
      <c r="Q497" s="85"/>
      <c r="R497" s="86"/>
      <c r="S497" s="72">
        <v>687.18</v>
      </c>
      <c r="T497" s="73"/>
      <c r="U497" s="73"/>
      <c r="V497" s="74"/>
      <c r="W497" s="87">
        <f>ABS(S497/E496*10^6*I496)</f>
        <v>4.268706227555148</v>
      </c>
      <c r="X497" s="70"/>
      <c r="Y497" s="70"/>
      <c r="Z497" s="71"/>
      <c r="AA497" s="94"/>
      <c r="AB497" s="96"/>
      <c r="AC497" s="94"/>
      <c r="AD497" s="96"/>
      <c r="AE497" s="72">
        <v>1</v>
      </c>
      <c r="AF497" s="73"/>
      <c r="AG497" s="74"/>
      <c r="AH497" s="72">
        <f t="shared" si="111"/>
        <v>1.3</v>
      </c>
      <c r="AI497" s="73"/>
      <c r="AJ497" s="74"/>
      <c r="AK497" s="78"/>
      <c r="AL497" s="79"/>
      <c r="AM497" s="80"/>
      <c r="AN497" s="88">
        <f>Z376*AH497*AK496</f>
        <v>83.55655557024379</v>
      </c>
      <c r="AO497" s="89"/>
      <c r="AP497" s="89"/>
      <c r="AQ497" s="90"/>
      <c r="AR497" s="88">
        <f>AH377*AH497*AK496</f>
        <v>30.289251394213373</v>
      </c>
      <c r="AS497" s="89"/>
      <c r="AT497" s="89"/>
      <c r="AU497" s="90"/>
      <c r="AV497" s="69">
        <f>AH359</f>
        <v>1095000</v>
      </c>
      <c r="AW497" s="70"/>
      <c r="AX497" s="70"/>
      <c r="AY497" s="71"/>
      <c r="AZ497" s="69" t="str">
        <f t="shared" si="112"/>
        <v>∞</v>
      </c>
      <c r="BA497" s="70"/>
      <c r="BB497" s="70"/>
      <c r="BC497" s="71"/>
      <c r="BD497" s="72">
        <f t="shared" si="113"/>
        <v>0</v>
      </c>
      <c r="BE497" s="73"/>
      <c r="BF497" s="74"/>
      <c r="BG497" s="78"/>
      <c r="BH497" s="79"/>
      <c r="BI497" s="80"/>
      <c r="BJ497" s="137"/>
      <c r="BK497" s="138"/>
      <c r="BL497" s="139"/>
    </row>
    <row r="498" spans="2:64" ht="18.75" customHeight="1">
      <c r="B498" s="94"/>
      <c r="C498" s="95"/>
      <c r="D498" s="96"/>
      <c r="E498" s="78"/>
      <c r="F498" s="79"/>
      <c r="G498" s="79"/>
      <c r="H498" s="80"/>
      <c r="I498" s="134"/>
      <c r="J498" s="135"/>
      <c r="K498" s="136"/>
      <c r="L498" s="91">
        <v>2</v>
      </c>
      <c r="M498" s="92"/>
      <c r="N498" s="93"/>
      <c r="O498" s="84">
        <v>1</v>
      </c>
      <c r="P498" s="85"/>
      <c r="Q498" s="85"/>
      <c r="R498" s="86"/>
      <c r="S498" s="72">
        <v>4513.07</v>
      </c>
      <c r="T498" s="73"/>
      <c r="U498" s="73"/>
      <c r="V498" s="74"/>
      <c r="W498" s="87">
        <f>ABS(S498/E496*10^6*I496)</f>
        <v>28.034823502419037</v>
      </c>
      <c r="X498" s="70"/>
      <c r="Y498" s="70"/>
      <c r="Z498" s="71"/>
      <c r="AA498" s="94"/>
      <c r="AB498" s="96"/>
      <c r="AC498" s="94"/>
      <c r="AD498" s="96"/>
      <c r="AE498" s="72">
        <v>1</v>
      </c>
      <c r="AF498" s="73"/>
      <c r="AG498" s="74"/>
      <c r="AH498" s="72">
        <f t="shared" si="111"/>
        <v>1.3</v>
      </c>
      <c r="AI498" s="73"/>
      <c r="AJ498" s="74"/>
      <c r="AK498" s="78"/>
      <c r="AL498" s="79"/>
      <c r="AM498" s="80"/>
      <c r="AN498" s="88">
        <f>Z376*AH498*AK496</f>
        <v>83.55655557024379</v>
      </c>
      <c r="AO498" s="89"/>
      <c r="AP498" s="89"/>
      <c r="AQ498" s="90"/>
      <c r="AR498" s="88">
        <f>AH377*AH498*AK496</f>
        <v>30.289251394213373</v>
      </c>
      <c r="AS498" s="89"/>
      <c r="AT498" s="89"/>
      <c r="AU498" s="90"/>
      <c r="AV498" s="69">
        <f>AH359</f>
        <v>1095000</v>
      </c>
      <c r="AW498" s="70"/>
      <c r="AX498" s="70"/>
      <c r="AY498" s="71"/>
      <c r="AZ498" s="69" t="str">
        <f t="shared" si="112"/>
        <v>∞</v>
      </c>
      <c r="BA498" s="70"/>
      <c r="BB498" s="70"/>
      <c r="BC498" s="71"/>
      <c r="BD498" s="72">
        <f t="shared" si="113"/>
        <v>0</v>
      </c>
      <c r="BE498" s="73"/>
      <c r="BF498" s="74"/>
      <c r="BG498" s="78"/>
      <c r="BH498" s="79"/>
      <c r="BI498" s="80"/>
      <c r="BJ498" s="137"/>
      <c r="BK498" s="138"/>
      <c r="BL498" s="139"/>
    </row>
    <row r="499" spans="2:64" ht="18.75" customHeight="1">
      <c r="B499" s="97"/>
      <c r="C499" s="98"/>
      <c r="D499" s="99"/>
      <c r="E499" s="81"/>
      <c r="F499" s="82"/>
      <c r="G499" s="82"/>
      <c r="H499" s="83"/>
      <c r="I499" s="140"/>
      <c r="J499" s="141"/>
      <c r="K499" s="142"/>
      <c r="L499" s="97"/>
      <c r="M499" s="98"/>
      <c r="N499" s="99"/>
      <c r="O499" s="84">
        <v>2</v>
      </c>
      <c r="P499" s="85"/>
      <c r="Q499" s="85"/>
      <c r="R499" s="86"/>
      <c r="S499" s="72">
        <v>197.24</v>
      </c>
      <c r="T499" s="73"/>
      <c r="U499" s="73"/>
      <c r="V499" s="74"/>
      <c r="W499" s="87">
        <f>ABS(S499/E496*10^6*I496)</f>
        <v>1.2252388258141644</v>
      </c>
      <c r="X499" s="70"/>
      <c r="Y499" s="70"/>
      <c r="Z499" s="71"/>
      <c r="AA499" s="97"/>
      <c r="AB499" s="99"/>
      <c r="AC499" s="97"/>
      <c r="AD499" s="99"/>
      <c r="AE499" s="72">
        <v>1</v>
      </c>
      <c r="AF499" s="73"/>
      <c r="AG499" s="74"/>
      <c r="AH499" s="72">
        <f t="shared" si="111"/>
        <v>1.3</v>
      </c>
      <c r="AI499" s="73"/>
      <c r="AJ499" s="74"/>
      <c r="AK499" s="81"/>
      <c r="AL499" s="82"/>
      <c r="AM499" s="83"/>
      <c r="AN499" s="88">
        <f>Z376*AH499*AK496</f>
        <v>83.55655557024379</v>
      </c>
      <c r="AO499" s="89"/>
      <c r="AP499" s="89"/>
      <c r="AQ499" s="90"/>
      <c r="AR499" s="88">
        <f>AH377*AH499*AK496</f>
        <v>30.289251394213373</v>
      </c>
      <c r="AS499" s="89"/>
      <c r="AT499" s="89"/>
      <c r="AU499" s="90"/>
      <c r="AV499" s="69">
        <f>AH359</f>
        <v>1095000</v>
      </c>
      <c r="AW499" s="70"/>
      <c r="AX499" s="70"/>
      <c r="AY499" s="71"/>
      <c r="AZ499" s="69" t="str">
        <f t="shared" si="112"/>
        <v>∞</v>
      </c>
      <c r="BA499" s="70"/>
      <c r="BB499" s="70"/>
      <c r="BC499" s="71"/>
      <c r="BD499" s="72">
        <f t="shared" si="113"/>
        <v>0</v>
      </c>
      <c r="BE499" s="73"/>
      <c r="BF499" s="74"/>
      <c r="BG499" s="81"/>
      <c r="BH499" s="82"/>
      <c r="BI499" s="83"/>
      <c r="BJ499" s="122"/>
      <c r="BK499" s="123"/>
      <c r="BL499" s="124"/>
    </row>
    <row r="500" spans="2:64" ht="18.75" customHeight="1">
      <c r="B500" s="91">
        <v>602</v>
      </c>
      <c r="C500" s="92"/>
      <c r="D500" s="93"/>
      <c r="E500" s="130">
        <v>195223979166.666</v>
      </c>
      <c r="F500" s="76"/>
      <c r="G500" s="76"/>
      <c r="H500" s="77"/>
      <c r="I500" s="131">
        <v>1425</v>
      </c>
      <c r="J500" s="132"/>
      <c r="K500" s="133"/>
      <c r="L500" s="91">
        <v>1</v>
      </c>
      <c r="M500" s="92"/>
      <c r="N500" s="93"/>
      <c r="O500" s="84">
        <v>1</v>
      </c>
      <c r="P500" s="85"/>
      <c r="Q500" s="85"/>
      <c r="R500" s="86"/>
      <c r="S500" s="72">
        <v>1201.37</v>
      </c>
      <c r="T500" s="73"/>
      <c r="U500" s="73"/>
      <c r="V500" s="74"/>
      <c r="W500" s="87">
        <f>ABS(S500/E500*10^6*I500)</f>
        <v>8.769169941662122</v>
      </c>
      <c r="X500" s="70"/>
      <c r="Y500" s="70"/>
      <c r="Z500" s="71"/>
      <c r="AA500" s="91">
        <v>50</v>
      </c>
      <c r="AB500" s="93"/>
      <c r="AC500" s="91">
        <v>14</v>
      </c>
      <c r="AD500" s="93"/>
      <c r="AE500" s="72">
        <v>1</v>
      </c>
      <c r="AF500" s="73"/>
      <c r="AG500" s="74"/>
      <c r="AH500" s="72">
        <f t="shared" si="111"/>
        <v>1.3</v>
      </c>
      <c r="AI500" s="73"/>
      <c r="AJ500" s="74"/>
      <c r="AK500" s="75">
        <f>IF(AA500&lt;25,1,IF(AC500&lt;=12,1,(25/AA500)^(1/4)))</f>
        <v>0.8408964152537145</v>
      </c>
      <c r="AL500" s="76"/>
      <c r="AM500" s="77"/>
      <c r="AN500" s="88">
        <f>Z376*AH500*AK500</f>
        <v>87.45322718638631</v>
      </c>
      <c r="AO500" s="89"/>
      <c r="AP500" s="89"/>
      <c r="AQ500" s="90"/>
      <c r="AR500" s="88">
        <f>AH377*AH500*AK500</f>
        <v>31.70179485506504</v>
      </c>
      <c r="AS500" s="89"/>
      <c r="AT500" s="89"/>
      <c r="AU500" s="90"/>
      <c r="AV500" s="69">
        <f>AH359</f>
        <v>1095000</v>
      </c>
      <c r="AW500" s="70"/>
      <c r="AX500" s="70"/>
      <c r="AY500" s="71"/>
      <c r="AZ500" s="69" t="str">
        <f t="shared" si="112"/>
        <v>∞</v>
      </c>
      <c r="BA500" s="70"/>
      <c r="BB500" s="70"/>
      <c r="BC500" s="71"/>
      <c r="BD500" s="72">
        <f t="shared" si="113"/>
        <v>0</v>
      </c>
      <c r="BE500" s="73"/>
      <c r="BF500" s="74"/>
      <c r="BG500" s="75">
        <f>SUM(BD500:BD503)</f>
        <v>0</v>
      </c>
      <c r="BH500" s="76"/>
      <c r="BI500" s="77"/>
      <c r="BJ500" s="114" t="str">
        <f>IF(BG500&lt;=1,"O.K","N.G")</f>
        <v>O.K</v>
      </c>
      <c r="BK500" s="117"/>
      <c r="BL500" s="118"/>
    </row>
    <row r="501" spans="2:64" ht="18.75" customHeight="1">
      <c r="B501" s="94"/>
      <c r="C501" s="95"/>
      <c r="D501" s="96"/>
      <c r="E501" s="78"/>
      <c r="F501" s="79"/>
      <c r="G501" s="79"/>
      <c r="H501" s="80"/>
      <c r="I501" s="134"/>
      <c r="J501" s="135"/>
      <c r="K501" s="136"/>
      <c r="L501" s="97"/>
      <c r="M501" s="98"/>
      <c r="N501" s="99"/>
      <c r="O501" s="84">
        <v>2</v>
      </c>
      <c r="P501" s="85"/>
      <c r="Q501" s="85"/>
      <c r="R501" s="86"/>
      <c r="S501" s="72">
        <v>518.74</v>
      </c>
      <c r="T501" s="73"/>
      <c r="U501" s="73"/>
      <c r="V501" s="74"/>
      <c r="W501" s="87">
        <f>ABS(S501/E500*10^6*I500)</f>
        <v>3.786443157010588</v>
      </c>
      <c r="X501" s="70"/>
      <c r="Y501" s="70"/>
      <c r="Z501" s="71"/>
      <c r="AA501" s="94"/>
      <c r="AB501" s="96"/>
      <c r="AC501" s="94"/>
      <c r="AD501" s="96"/>
      <c r="AE501" s="72">
        <v>1</v>
      </c>
      <c r="AF501" s="73"/>
      <c r="AG501" s="74"/>
      <c r="AH501" s="72">
        <f t="shared" si="111"/>
        <v>1.3</v>
      </c>
      <c r="AI501" s="73"/>
      <c r="AJ501" s="74"/>
      <c r="AK501" s="78"/>
      <c r="AL501" s="79"/>
      <c r="AM501" s="80"/>
      <c r="AN501" s="88">
        <f>Z376*AH501*AK500</f>
        <v>87.45322718638631</v>
      </c>
      <c r="AO501" s="89"/>
      <c r="AP501" s="89"/>
      <c r="AQ501" s="90"/>
      <c r="AR501" s="88">
        <f>AH377*AH501*AK500</f>
        <v>31.70179485506504</v>
      </c>
      <c r="AS501" s="89"/>
      <c r="AT501" s="89"/>
      <c r="AU501" s="90"/>
      <c r="AV501" s="69">
        <f>AH359</f>
        <v>1095000</v>
      </c>
      <c r="AW501" s="70"/>
      <c r="AX501" s="70"/>
      <c r="AY501" s="71"/>
      <c r="AZ501" s="69" t="str">
        <f t="shared" si="112"/>
        <v>∞</v>
      </c>
      <c r="BA501" s="70"/>
      <c r="BB501" s="70"/>
      <c r="BC501" s="71"/>
      <c r="BD501" s="72">
        <f t="shared" si="113"/>
        <v>0</v>
      </c>
      <c r="BE501" s="73"/>
      <c r="BF501" s="74"/>
      <c r="BG501" s="78"/>
      <c r="BH501" s="79"/>
      <c r="BI501" s="80"/>
      <c r="BJ501" s="137"/>
      <c r="BK501" s="138"/>
      <c r="BL501" s="139"/>
    </row>
    <row r="502" spans="2:64" ht="18.75" customHeight="1">
      <c r="B502" s="94"/>
      <c r="C502" s="95"/>
      <c r="D502" s="96"/>
      <c r="E502" s="78"/>
      <c r="F502" s="79"/>
      <c r="G502" s="79"/>
      <c r="H502" s="80"/>
      <c r="I502" s="134"/>
      <c r="J502" s="135"/>
      <c r="K502" s="136"/>
      <c r="L502" s="91">
        <v>2</v>
      </c>
      <c r="M502" s="92"/>
      <c r="N502" s="93"/>
      <c r="O502" s="84">
        <v>1</v>
      </c>
      <c r="P502" s="85"/>
      <c r="Q502" s="85"/>
      <c r="R502" s="86"/>
      <c r="S502" s="72">
        <v>4225</v>
      </c>
      <c r="T502" s="73"/>
      <c r="U502" s="73"/>
      <c r="V502" s="74"/>
      <c r="W502" s="87">
        <f>ABS(S502/E500*10^6*I500)</f>
        <v>30.839577318829733</v>
      </c>
      <c r="X502" s="70"/>
      <c r="Y502" s="70"/>
      <c r="Z502" s="71"/>
      <c r="AA502" s="94"/>
      <c r="AB502" s="96"/>
      <c r="AC502" s="94"/>
      <c r="AD502" s="96"/>
      <c r="AE502" s="72">
        <v>1</v>
      </c>
      <c r="AF502" s="73"/>
      <c r="AG502" s="74"/>
      <c r="AH502" s="72">
        <f t="shared" si="111"/>
        <v>1.3</v>
      </c>
      <c r="AI502" s="73"/>
      <c r="AJ502" s="74"/>
      <c r="AK502" s="78"/>
      <c r="AL502" s="79"/>
      <c r="AM502" s="80"/>
      <c r="AN502" s="88">
        <f>Z376*AH502*AK500</f>
        <v>87.45322718638631</v>
      </c>
      <c r="AO502" s="89"/>
      <c r="AP502" s="89"/>
      <c r="AQ502" s="90"/>
      <c r="AR502" s="88">
        <f>AH377*AH502*AK500</f>
        <v>31.70179485506504</v>
      </c>
      <c r="AS502" s="89"/>
      <c r="AT502" s="89"/>
      <c r="AU502" s="90"/>
      <c r="AV502" s="69">
        <f>AH359</f>
        <v>1095000</v>
      </c>
      <c r="AW502" s="70"/>
      <c r="AX502" s="70"/>
      <c r="AY502" s="71"/>
      <c r="AZ502" s="69" t="str">
        <f t="shared" si="112"/>
        <v>∞</v>
      </c>
      <c r="BA502" s="70"/>
      <c r="BB502" s="70"/>
      <c r="BC502" s="71"/>
      <c r="BD502" s="72">
        <f t="shared" si="113"/>
        <v>0</v>
      </c>
      <c r="BE502" s="73"/>
      <c r="BF502" s="74"/>
      <c r="BG502" s="78"/>
      <c r="BH502" s="79"/>
      <c r="BI502" s="80"/>
      <c r="BJ502" s="137"/>
      <c r="BK502" s="138"/>
      <c r="BL502" s="139"/>
    </row>
    <row r="503" spans="2:64" ht="18.75" customHeight="1">
      <c r="B503" s="97"/>
      <c r="C503" s="98"/>
      <c r="D503" s="99"/>
      <c r="E503" s="81"/>
      <c r="F503" s="82"/>
      <c r="G503" s="82"/>
      <c r="H503" s="83"/>
      <c r="I503" s="140"/>
      <c r="J503" s="141"/>
      <c r="K503" s="142"/>
      <c r="L503" s="97"/>
      <c r="M503" s="98"/>
      <c r="N503" s="99"/>
      <c r="O503" s="84">
        <v>2</v>
      </c>
      <c r="P503" s="85"/>
      <c r="Q503" s="85"/>
      <c r="R503" s="86"/>
      <c r="S503" s="72">
        <v>257.02</v>
      </c>
      <c r="T503" s="73"/>
      <c r="U503" s="73"/>
      <c r="V503" s="74"/>
      <c r="W503" s="87">
        <f>ABS(S503/E500*10^6*I500)</f>
        <v>1.8760682041386074</v>
      </c>
      <c r="X503" s="70"/>
      <c r="Y503" s="70"/>
      <c r="Z503" s="71"/>
      <c r="AA503" s="97"/>
      <c r="AB503" s="99"/>
      <c r="AC503" s="97"/>
      <c r="AD503" s="99"/>
      <c r="AE503" s="72">
        <v>1</v>
      </c>
      <c r="AF503" s="73"/>
      <c r="AG503" s="74"/>
      <c r="AH503" s="72">
        <f t="shared" si="111"/>
        <v>1.3</v>
      </c>
      <c r="AI503" s="73"/>
      <c r="AJ503" s="74"/>
      <c r="AK503" s="81"/>
      <c r="AL503" s="82"/>
      <c r="AM503" s="83"/>
      <c r="AN503" s="88">
        <f>Z376*AH503*AK500</f>
        <v>87.45322718638631</v>
      </c>
      <c r="AO503" s="89"/>
      <c r="AP503" s="89"/>
      <c r="AQ503" s="90"/>
      <c r="AR503" s="88">
        <f>AH377*AH503*AK500</f>
        <v>31.70179485506504</v>
      </c>
      <c r="AS503" s="89"/>
      <c r="AT503" s="89"/>
      <c r="AU503" s="90"/>
      <c r="AV503" s="69">
        <f>AH359</f>
        <v>1095000</v>
      </c>
      <c r="AW503" s="70"/>
      <c r="AX503" s="70"/>
      <c r="AY503" s="71"/>
      <c r="AZ503" s="69" t="str">
        <f t="shared" si="112"/>
        <v>∞</v>
      </c>
      <c r="BA503" s="70"/>
      <c r="BB503" s="70"/>
      <c r="BC503" s="71"/>
      <c r="BD503" s="72">
        <f t="shared" si="113"/>
        <v>0</v>
      </c>
      <c r="BE503" s="73"/>
      <c r="BF503" s="74"/>
      <c r="BG503" s="81"/>
      <c r="BH503" s="82"/>
      <c r="BI503" s="83"/>
      <c r="BJ503" s="122"/>
      <c r="BK503" s="123"/>
      <c r="BL503" s="124"/>
    </row>
    <row r="504" spans="2:64" ht="18.75" customHeight="1">
      <c r="B504" s="91">
        <v>702</v>
      </c>
      <c r="C504" s="92"/>
      <c r="D504" s="93"/>
      <c r="E504" s="130">
        <v>161861132000</v>
      </c>
      <c r="F504" s="76"/>
      <c r="G504" s="76"/>
      <c r="H504" s="77"/>
      <c r="I504" s="131">
        <v>1430</v>
      </c>
      <c r="J504" s="132"/>
      <c r="K504" s="133"/>
      <c r="L504" s="91">
        <v>1</v>
      </c>
      <c r="M504" s="92"/>
      <c r="N504" s="93"/>
      <c r="O504" s="84">
        <v>1</v>
      </c>
      <c r="P504" s="85"/>
      <c r="Q504" s="85"/>
      <c r="R504" s="86"/>
      <c r="S504" s="72">
        <v>1031.71</v>
      </c>
      <c r="T504" s="73"/>
      <c r="U504" s="73"/>
      <c r="V504" s="74"/>
      <c r="W504" s="87">
        <f>ABS(S504/E504*10^6*I504)</f>
        <v>9.11488312092121</v>
      </c>
      <c r="X504" s="70"/>
      <c r="Y504" s="70"/>
      <c r="Z504" s="71"/>
      <c r="AA504" s="91">
        <v>40</v>
      </c>
      <c r="AB504" s="93"/>
      <c r="AC504" s="91">
        <v>14</v>
      </c>
      <c r="AD504" s="93"/>
      <c r="AE504" s="72">
        <v>1</v>
      </c>
      <c r="AF504" s="73"/>
      <c r="AG504" s="74"/>
      <c r="AH504" s="72">
        <f t="shared" si="111"/>
        <v>1.3</v>
      </c>
      <c r="AI504" s="73"/>
      <c r="AJ504" s="74"/>
      <c r="AK504" s="75">
        <f>IF(AA504&lt;25,1,IF(AC504&lt;=12,1,(25/AA504)^(1/4)))</f>
        <v>0.8891397050194614</v>
      </c>
      <c r="AL504" s="76"/>
      <c r="AM504" s="77"/>
      <c r="AN504" s="88">
        <f>Z376*AH504*AK504</f>
        <v>92.47052932202398</v>
      </c>
      <c r="AO504" s="89"/>
      <c r="AP504" s="89"/>
      <c r="AQ504" s="90"/>
      <c r="AR504" s="88">
        <f>AH377*AH504*AK504</f>
        <v>33.5205668792337</v>
      </c>
      <c r="AS504" s="89"/>
      <c r="AT504" s="89"/>
      <c r="AU504" s="90"/>
      <c r="AV504" s="69">
        <f>AH359</f>
        <v>1095000</v>
      </c>
      <c r="AW504" s="70"/>
      <c r="AX504" s="70"/>
      <c r="AY504" s="71"/>
      <c r="AZ504" s="69" t="str">
        <f t="shared" si="112"/>
        <v>∞</v>
      </c>
      <c r="BA504" s="70"/>
      <c r="BB504" s="70"/>
      <c r="BC504" s="71"/>
      <c r="BD504" s="72">
        <f t="shared" si="113"/>
        <v>0</v>
      </c>
      <c r="BE504" s="73"/>
      <c r="BF504" s="74"/>
      <c r="BG504" s="75">
        <f>SUM(BD504:BD507)</f>
        <v>0</v>
      </c>
      <c r="BH504" s="76"/>
      <c r="BI504" s="77"/>
      <c r="BJ504" s="114" t="str">
        <f>IF(BG504&lt;=1,"O.K","N.G")</f>
        <v>O.K</v>
      </c>
      <c r="BK504" s="117"/>
      <c r="BL504" s="118"/>
    </row>
    <row r="505" spans="2:64" ht="18.75" customHeight="1">
      <c r="B505" s="94"/>
      <c r="C505" s="95"/>
      <c r="D505" s="96"/>
      <c r="E505" s="78"/>
      <c r="F505" s="79"/>
      <c r="G505" s="79"/>
      <c r="H505" s="80"/>
      <c r="I505" s="134"/>
      <c r="J505" s="135"/>
      <c r="K505" s="136"/>
      <c r="L505" s="97"/>
      <c r="M505" s="98"/>
      <c r="N505" s="99"/>
      <c r="O505" s="84">
        <v>2</v>
      </c>
      <c r="P505" s="85"/>
      <c r="Q505" s="85"/>
      <c r="R505" s="86"/>
      <c r="S505" s="72">
        <v>143.09</v>
      </c>
      <c r="T505" s="73"/>
      <c r="U505" s="73"/>
      <c r="V505" s="74"/>
      <c r="W505" s="87">
        <f>ABS(S505/E504*10^6*I504)</f>
        <v>1.264162047254186</v>
      </c>
      <c r="X505" s="70"/>
      <c r="Y505" s="70"/>
      <c r="Z505" s="71"/>
      <c r="AA505" s="94"/>
      <c r="AB505" s="96"/>
      <c r="AC505" s="94"/>
      <c r="AD505" s="96"/>
      <c r="AE505" s="72">
        <v>1</v>
      </c>
      <c r="AF505" s="73"/>
      <c r="AG505" s="74"/>
      <c r="AH505" s="72">
        <f t="shared" si="111"/>
        <v>1.3</v>
      </c>
      <c r="AI505" s="73"/>
      <c r="AJ505" s="74"/>
      <c r="AK505" s="78"/>
      <c r="AL505" s="79"/>
      <c r="AM505" s="80"/>
      <c r="AN505" s="88">
        <f>Z376*AH505*AK504</f>
        <v>92.47052932202398</v>
      </c>
      <c r="AO505" s="89"/>
      <c r="AP505" s="89"/>
      <c r="AQ505" s="90"/>
      <c r="AR505" s="88">
        <f>AH377*AH505*AK504</f>
        <v>33.5205668792337</v>
      </c>
      <c r="AS505" s="89"/>
      <c r="AT505" s="89"/>
      <c r="AU505" s="90"/>
      <c r="AV505" s="69">
        <f>AH359</f>
        <v>1095000</v>
      </c>
      <c r="AW505" s="70"/>
      <c r="AX505" s="70"/>
      <c r="AY505" s="71"/>
      <c r="AZ505" s="69" t="str">
        <f t="shared" si="112"/>
        <v>∞</v>
      </c>
      <c r="BA505" s="70"/>
      <c r="BB505" s="70"/>
      <c r="BC505" s="71"/>
      <c r="BD505" s="72">
        <f t="shared" si="113"/>
        <v>0</v>
      </c>
      <c r="BE505" s="73"/>
      <c r="BF505" s="74"/>
      <c r="BG505" s="78"/>
      <c r="BH505" s="79"/>
      <c r="BI505" s="80"/>
      <c r="BJ505" s="137"/>
      <c r="BK505" s="138"/>
      <c r="BL505" s="139"/>
    </row>
    <row r="506" spans="2:64" ht="18.75" customHeight="1">
      <c r="B506" s="94"/>
      <c r="C506" s="95"/>
      <c r="D506" s="96"/>
      <c r="E506" s="78"/>
      <c r="F506" s="79"/>
      <c r="G506" s="79"/>
      <c r="H506" s="80"/>
      <c r="I506" s="134"/>
      <c r="J506" s="135"/>
      <c r="K506" s="136"/>
      <c r="L506" s="91">
        <v>2</v>
      </c>
      <c r="M506" s="92"/>
      <c r="N506" s="93"/>
      <c r="O506" s="84">
        <v>1</v>
      </c>
      <c r="P506" s="85"/>
      <c r="Q506" s="85"/>
      <c r="R506" s="86"/>
      <c r="S506" s="72">
        <v>3592.06</v>
      </c>
      <c r="T506" s="73"/>
      <c r="U506" s="73"/>
      <c r="V506" s="74"/>
      <c r="W506" s="87">
        <f>ABS(S506/E504*10^6*I504)</f>
        <v>31.73489358767119</v>
      </c>
      <c r="X506" s="70"/>
      <c r="Y506" s="70"/>
      <c r="Z506" s="71"/>
      <c r="AA506" s="94"/>
      <c r="AB506" s="96"/>
      <c r="AC506" s="94"/>
      <c r="AD506" s="96"/>
      <c r="AE506" s="72">
        <v>1</v>
      </c>
      <c r="AF506" s="73"/>
      <c r="AG506" s="74"/>
      <c r="AH506" s="72">
        <f t="shared" si="111"/>
        <v>1.3</v>
      </c>
      <c r="AI506" s="73"/>
      <c r="AJ506" s="74"/>
      <c r="AK506" s="78"/>
      <c r="AL506" s="79"/>
      <c r="AM506" s="80"/>
      <c r="AN506" s="88">
        <f>Z376*AH506*AK504</f>
        <v>92.47052932202398</v>
      </c>
      <c r="AO506" s="89"/>
      <c r="AP506" s="89"/>
      <c r="AQ506" s="90"/>
      <c r="AR506" s="88">
        <f>AH377*AH506*AK504</f>
        <v>33.5205668792337</v>
      </c>
      <c r="AS506" s="89"/>
      <c r="AT506" s="89"/>
      <c r="AU506" s="90"/>
      <c r="AV506" s="69">
        <f>AH359</f>
        <v>1095000</v>
      </c>
      <c r="AW506" s="70"/>
      <c r="AX506" s="70"/>
      <c r="AY506" s="71"/>
      <c r="AZ506" s="69" t="str">
        <f t="shared" si="112"/>
        <v>∞</v>
      </c>
      <c r="BA506" s="70"/>
      <c r="BB506" s="70"/>
      <c r="BC506" s="71"/>
      <c r="BD506" s="72">
        <f t="shared" si="113"/>
        <v>0</v>
      </c>
      <c r="BE506" s="73"/>
      <c r="BF506" s="74"/>
      <c r="BG506" s="78"/>
      <c r="BH506" s="79"/>
      <c r="BI506" s="80"/>
      <c r="BJ506" s="137"/>
      <c r="BK506" s="138"/>
      <c r="BL506" s="139"/>
    </row>
    <row r="507" spans="2:64" ht="18.75" customHeight="1">
      <c r="B507" s="97"/>
      <c r="C507" s="98"/>
      <c r="D507" s="99"/>
      <c r="E507" s="81"/>
      <c r="F507" s="82"/>
      <c r="G507" s="82"/>
      <c r="H507" s="83"/>
      <c r="I507" s="140"/>
      <c r="J507" s="141"/>
      <c r="K507" s="142"/>
      <c r="L507" s="97"/>
      <c r="M507" s="98"/>
      <c r="N507" s="99"/>
      <c r="O507" s="84">
        <v>2</v>
      </c>
      <c r="P507" s="85"/>
      <c r="Q507" s="85"/>
      <c r="R507" s="86"/>
      <c r="S507" s="72">
        <v>324.58</v>
      </c>
      <c r="T507" s="73"/>
      <c r="U507" s="73"/>
      <c r="V507" s="74"/>
      <c r="W507" s="87">
        <f>ABS(S507/E504*10^6*I504)</f>
        <v>2.8675778691576186</v>
      </c>
      <c r="X507" s="70"/>
      <c r="Y507" s="70"/>
      <c r="Z507" s="71"/>
      <c r="AA507" s="97"/>
      <c r="AB507" s="99"/>
      <c r="AC507" s="97"/>
      <c r="AD507" s="99"/>
      <c r="AE507" s="72">
        <v>1</v>
      </c>
      <c r="AF507" s="73"/>
      <c r="AG507" s="74"/>
      <c r="AH507" s="72">
        <f t="shared" si="111"/>
        <v>1.3</v>
      </c>
      <c r="AI507" s="73"/>
      <c r="AJ507" s="74"/>
      <c r="AK507" s="81"/>
      <c r="AL507" s="82"/>
      <c r="AM507" s="83"/>
      <c r="AN507" s="88">
        <f>Z376*AH507*AK504</f>
        <v>92.47052932202398</v>
      </c>
      <c r="AO507" s="89"/>
      <c r="AP507" s="89"/>
      <c r="AQ507" s="90"/>
      <c r="AR507" s="88">
        <f>AH377*AH507*AK504</f>
        <v>33.5205668792337</v>
      </c>
      <c r="AS507" s="89"/>
      <c r="AT507" s="89"/>
      <c r="AU507" s="90"/>
      <c r="AV507" s="69">
        <f>AH359</f>
        <v>1095000</v>
      </c>
      <c r="AW507" s="70"/>
      <c r="AX507" s="70"/>
      <c r="AY507" s="71"/>
      <c r="AZ507" s="69" t="str">
        <f t="shared" si="112"/>
        <v>∞</v>
      </c>
      <c r="BA507" s="70"/>
      <c r="BB507" s="70"/>
      <c r="BC507" s="71"/>
      <c r="BD507" s="72">
        <f t="shared" si="113"/>
        <v>0</v>
      </c>
      <c r="BE507" s="73"/>
      <c r="BF507" s="74"/>
      <c r="BG507" s="81"/>
      <c r="BH507" s="82"/>
      <c r="BI507" s="83"/>
      <c r="BJ507" s="122"/>
      <c r="BK507" s="123"/>
      <c r="BL507" s="124"/>
    </row>
    <row r="508" spans="2:64" ht="18.75" customHeight="1">
      <c r="B508" s="91">
        <v>802</v>
      </c>
      <c r="C508" s="92"/>
      <c r="D508" s="93"/>
      <c r="E508" s="130">
        <v>161861132000</v>
      </c>
      <c r="F508" s="76"/>
      <c r="G508" s="76"/>
      <c r="H508" s="77"/>
      <c r="I508" s="131">
        <v>1430</v>
      </c>
      <c r="J508" s="132"/>
      <c r="K508" s="133"/>
      <c r="L508" s="91">
        <v>1</v>
      </c>
      <c r="M508" s="92"/>
      <c r="N508" s="93"/>
      <c r="O508" s="84">
        <v>1</v>
      </c>
      <c r="P508" s="85"/>
      <c r="Q508" s="85"/>
      <c r="R508" s="86"/>
      <c r="S508" s="72">
        <v>811.69</v>
      </c>
      <c r="T508" s="73"/>
      <c r="U508" s="73"/>
      <c r="V508" s="74"/>
      <c r="W508" s="87">
        <f>ABS(S508/E508*10^6*I508)</f>
        <v>7.171065008985604</v>
      </c>
      <c r="X508" s="70"/>
      <c r="Y508" s="70"/>
      <c r="Z508" s="71"/>
      <c r="AA508" s="91">
        <v>40</v>
      </c>
      <c r="AB508" s="93"/>
      <c r="AC508" s="91">
        <v>14</v>
      </c>
      <c r="AD508" s="93"/>
      <c r="AE508" s="72">
        <v>1.157282</v>
      </c>
      <c r="AF508" s="73"/>
      <c r="AG508" s="74"/>
      <c r="AH508" s="72">
        <f aca="true" t="shared" si="114" ref="AH508:AH539">IF(AE508&lt;=-1,1.3*(1-AE508)/(1.6-AE508),IF(AE508&lt;1,1,1.3))</f>
        <v>1.3</v>
      </c>
      <c r="AI508" s="73"/>
      <c r="AJ508" s="74"/>
      <c r="AK508" s="75">
        <f>IF(AA508&lt;25,1,IF(AC508&lt;=12,1,(25/AA508)^(1/4)))</f>
        <v>0.8891397050194614</v>
      </c>
      <c r="AL508" s="76"/>
      <c r="AM508" s="77"/>
      <c r="AN508" s="88">
        <f>Z376*AH508*AK508</f>
        <v>92.47052932202398</v>
      </c>
      <c r="AO508" s="89"/>
      <c r="AP508" s="89"/>
      <c r="AQ508" s="90"/>
      <c r="AR508" s="88">
        <f>AH377*AH508*AK508</f>
        <v>33.5205668792337</v>
      </c>
      <c r="AS508" s="89"/>
      <c r="AT508" s="89"/>
      <c r="AU508" s="90"/>
      <c r="AV508" s="69">
        <f>AH359</f>
        <v>1095000</v>
      </c>
      <c r="AW508" s="70"/>
      <c r="AX508" s="70"/>
      <c r="AY508" s="71"/>
      <c r="AZ508" s="69" t="str">
        <f aca="true" t="shared" si="115" ref="AZ508:AZ539">IF(W508&lt;=AR508,"∞",2*10^6*AN508^3/W508^3)</f>
        <v>∞</v>
      </c>
      <c r="BA508" s="70"/>
      <c r="BB508" s="70"/>
      <c r="BC508" s="71"/>
      <c r="BD508" s="72">
        <f aca="true" t="shared" si="116" ref="BD508:BD539">IF(W508&lt;=AR508,0,AV508/AZ508)</f>
        <v>0</v>
      </c>
      <c r="BE508" s="73"/>
      <c r="BF508" s="74"/>
      <c r="BG508" s="75">
        <f>SUM(BD508:BD511)</f>
        <v>0</v>
      </c>
      <c r="BH508" s="76"/>
      <c r="BI508" s="77"/>
      <c r="BJ508" s="114" t="str">
        <f>IF(BG508&lt;=1,"O.K","N.G")</f>
        <v>O.K</v>
      </c>
      <c r="BK508" s="117"/>
      <c r="BL508" s="118"/>
    </row>
    <row r="509" spans="2:64" ht="18.75" customHeight="1">
      <c r="B509" s="94"/>
      <c r="C509" s="95"/>
      <c r="D509" s="96"/>
      <c r="E509" s="78"/>
      <c r="F509" s="79"/>
      <c r="G509" s="79"/>
      <c r="H509" s="80"/>
      <c r="I509" s="134"/>
      <c r="J509" s="135"/>
      <c r="K509" s="136"/>
      <c r="L509" s="97"/>
      <c r="M509" s="98"/>
      <c r="N509" s="99"/>
      <c r="O509" s="84">
        <v>2</v>
      </c>
      <c r="P509" s="85"/>
      <c r="Q509" s="85"/>
      <c r="R509" s="86"/>
      <c r="S509" s="72">
        <v>326.89</v>
      </c>
      <c r="T509" s="73"/>
      <c r="U509" s="73"/>
      <c r="V509" s="74"/>
      <c r="W509" s="87">
        <f>ABS(S509/E508*10^6*I508)</f>
        <v>2.8879861040388617</v>
      </c>
      <c r="X509" s="70"/>
      <c r="Y509" s="70"/>
      <c r="Z509" s="71"/>
      <c r="AA509" s="94"/>
      <c r="AB509" s="96"/>
      <c r="AC509" s="94"/>
      <c r="AD509" s="96"/>
      <c r="AE509" s="72">
        <v>1.061427</v>
      </c>
      <c r="AF509" s="73"/>
      <c r="AG509" s="74"/>
      <c r="AH509" s="72">
        <f t="shared" si="114"/>
        <v>1.3</v>
      </c>
      <c r="AI509" s="73"/>
      <c r="AJ509" s="74"/>
      <c r="AK509" s="78"/>
      <c r="AL509" s="79"/>
      <c r="AM509" s="80"/>
      <c r="AN509" s="88">
        <f>Z376*AH509*AK508</f>
        <v>92.47052932202398</v>
      </c>
      <c r="AO509" s="89"/>
      <c r="AP509" s="89"/>
      <c r="AQ509" s="90"/>
      <c r="AR509" s="88">
        <f>AH377*AH509*AK508</f>
        <v>33.5205668792337</v>
      </c>
      <c r="AS509" s="89"/>
      <c r="AT509" s="89"/>
      <c r="AU509" s="90"/>
      <c r="AV509" s="69">
        <f>AH359</f>
        <v>1095000</v>
      </c>
      <c r="AW509" s="70"/>
      <c r="AX509" s="70"/>
      <c r="AY509" s="71"/>
      <c r="AZ509" s="69" t="str">
        <f t="shared" si="115"/>
        <v>∞</v>
      </c>
      <c r="BA509" s="70"/>
      <c r="BB509" s="70"/>
      <c r="BC509" s="71"/>
      <c r="BD509" s="72">
        <f t="shared" si="116"/>
        <v>0</v>
      </c>
      <c r="BE509" s="73"/>
      <c r="BF509" s="74"/>
      <c r="BG509" s="78"/>
      <c r="BH509" s="79"/>
      <c r="BI509" s="80"/>
      <c r="BJ509" s="137"/>
      <c r="BK509" s="138"/>
      <c r="BL509" s="139"/>
    </row>
    <row r="510" spans="2:64" ht="18.75" customHeight="1">
      <c r="B510" s="94"/>
      <c r="C510" s="95"/>
      <c r="D510" s="96"/>
      <c r="E510" s="78"/>
      <c r="F510" s="79"/>
      <c r="G510" s="79"/>
      <c r="H510" s="80"/>
      <c r="I510" s="134"/>
      <c r="J510" s="135"/>
      <c r="K510" s="136"/>
      <c r="L510" s="91">
        <v>2</v>
      </c>
      <c r="M510" s="92"/>
      <c r="N510" s="93"/>
      <c r="O510" s="84">
        <v>1</v>
      </c>
      <c r="P510" s="85"/>
      <c r="Q510" s="85"/>
      <c r="R510" s="86"/>
      <c r="S510" s="72">
        <v>2751.82</v>
      </c>
      <c r="T510" s="73"/>
      <c r="U510" s="73"/>
      <c r="V510" s="74"/>
      <c r="W510" s="87">
        <f>ABS(S510/E508*10^6*I508)</f>
        <v>24.311596931127358</v>
      </c>
      <c r="X510" s="70"/>
      <c r="Y510" s="70"/>
      <c r="Z510" s="71"/>
      <c r="AA510" s="94"/>
      <c r="AB510" s="96"/>
      <c r="AC510" s="94"/>
      <c r="AD510" s="96"/>
      <c r="AE510" s="72">
        <v>1.648413</v>
      </c>
      <c r="AF510" s="73"/>
      <c r="AG510" s="74"/>
      <c r="AH510" s="72">
        <f t="shared" si="114"/>
        <v>1.3</v>
      </c>
      <c r="AI510" s="73"/>
      <c r="AJ510" s="74"/>
      <c r="AK510" s="78"/>
      <c r="AL510" s="79"/>
      <c r="AM510" s="80"/>
      <c r="AN510" s="88">
        <f>Z376*AH510*AK508</f>
        <v>92.47052932202398</v>
      </c>
      <c r="AO510" s="89"/>
      <c r="AP510" s="89"/>
      <c r="AQ510" s="90"/>
      <c r="AR510" s="88">
        <f>AH377*AH510*AK508</f>
        <v>33.5205668792337</v>
      </c>
      <c r="AS510" s="89"/>
      <c r="AT510" s="89"/>
      <c r="AU510" s="90"/>
      <c r="AV510" s="69">
        <f>AH359</f>
        <v>1095000</v>
      </c>
      <c r="AW510" s="70"/>
      <c r="AX510" s="70"/>
      <c r="AY510" s="71"/>
      <c r="AZ510" s="69" t="str">
        <f t="shared" si="115"/>
        <v>∞</v>
      </c>
      <c r="BA510" s="70"/>
      <c r="BB510" s="70"/>
      <c r="BC510" s="71"/>
      <c r="BD510" s="72">
        <f t="shared" si="116"/>
        <v>0</v>
      </c>
      <c r="BE510" s="73"/>
      <c r="BF510" s="74"/>
      <c r="BG510" s="78"/>
      <c r="BH510" s="79"/>
      <c r="BI510" s="80"/>
      <c r="BJ510" s="137"/>
      <c r="BK510" s="138"/>
      <c r="BL510" s="139"/>
    </row>
    <row r="511" spans="2:64" ht="18.75" customHeight="1">
      <c r="B511" s="97"/>
      <c r="C511" s="98"/>
      <c r="D511" s="99"/>
      <c r="E511" s="81"/>
      <c r="F511" s="82"/>
      <c r="G511" s="82"/>
      <c r="H511" s="83"/>
      <c r="I511" s="140"/>
      <c r="J511" s="141"/>
      <c r="K511" s="142"/>
      <c r="L511" s="97"/>
      <c r="M511" s="98"/>
      <c r="N511" s="99"/>
      <c r="O511" s="84">
        <v>2</v>
      </c>
      <c r="P511" s="85"/>
      <c r="Q511" s="85"/>
      <c r="R511" s="86"/>
      <c r="S511" s="72">
        <v>894.07</v>
      </c>
      <c r="T511" s="73"/>
      <c r="U511" s="73"/>
      <c r="V511" s="74"/>
      <c r="W511" s="87">
        <f>ABS(S511/E508*10^6*I508)</f>
        <v>7.898870372412817</v>
      </c>
      <c r="X511" s="70"/>
      <c r="Y511" s="70"/>
      <c r="Z511" s="71"/>
      <c r="AA511" s="97"/>
      <c r="AB511" s="99"/>
      <c r="AC511" s="97"/>
      <c r="AD511" s="99"/>
      <c r="AE511" s="72">
        <v>1.175592</v>
      </c>
      <c r="AF511" s="73"/>
      <c r="AG511" s="74"/>
      <c r="AH511" s="72">
        <f t="shared" si="114"/>
        <v>1.3</v>
      </c>
      <c r="AI511" s="73"/>
      <c r="AJ511" s="74"/>
      <c r="AK511" s="81"/>
      <c r="AL511" s="82"/>
      <c r="AM511" s="83"/>
      <c r="AN511" s="88">
        <f>Z376*AH511*AK508</f>
        <v>92.47052932202398</v>
      </c>
      <c r="AO511" s="89"/>
      <c r="AP511" s="89"/>
      <c r="AQ511" s="90"/>
      <c r="AR511" s="88">
        <f>AH377*AH511*AK508</f>
        <v>33.5205668792337</v>
      </c>
      <c r="AS511" s="89"/>
      <c r="AT511" s="89"/>
      <c r="AU511" s="90"/>
      <c r="AV511" s="69">
        <f>AH359</f>
        <v>1095000</v>
      </c>
      <c r="AW511" s="70"/>
      <c r="AX511" s="70"/>
      <c r="AY511" s="71"/>
      <c r="AZ511" s="69" t="str">
        <f t="shared" si="115"/>
        <v>∞</v>
      </c>
      <c r="BA511" s="70"/>
      <c r="BB511" s="70"/>
      <c r="BC511" s="71"/>
      <c r="BD511" s="72">
        <f t="shared" si="116"/>
        <v>0</v>
      </c>
      <c r="BE511" s="73"/>
      <c r="BF511" s="74"/>
      <c r="BG511" s="81"/>
      <c r="BH511" s="82"/>
      <c r="BI511" s="83"/>
      <c r="BJ511" s="122"/>
      <c r="BK511" s="123"/>
      <c r="BL511" s="124"/>
    </row>
    <row r="512" spans="2:64" ht="18.75" customHeight="1">
      <c r="B512" s="91">
        <v>902</v>
      </c>
      <c r="C512" s="92"/>
      <c r="D512" s="93"/>
      <c r="E512" s="130">
        <v>228592821333.333</v>
      </c>
      <c r="F512" s="76"/>
      <c r="G512" s="76"/>
      <c r="H512" s="77"/>
      <c r="I512" s="131">
        <v>1420</v>
      </c>
      <c r="J512" s="132"/>
      <c r="K512" s="133"/>
      <c r="L512" s="91">
        <v>1</v>
      </c>
      <c r="M512" s="92"/>
      <c r="N512" s="93"/>
      <c r="O512" s="84">
        <v>1</v>
      </c>
      <c r="P512" s="85"/>
      <c r="Q512" s="85"/>
      <c r="R512" s="86"/>
      <c r="S512" s="72">
        <v>747.86</v>
      </c>
      <c r="T512" s="73"/>
      <c r="U512" s="73"/>
      <c r="V512" s="74"/>
      <c r="W512" s="87">
        <f>ABS(S512/E512*10^6*I512)</f>
        <v>4.645645448556992</v>
      </c>
      <c r="X512" s="70"/>
      <c r="Y512" s="70"/>
      <c r="Z512" s="71"/>
      <c r="AA512" s="91">
        <v>60</v>
      </c>
      <c r="AB512" s="93"/>
      <c r="AC512" s="91">
        <v>14</v>
      </c>
      <c r="AD512" s="93"/>
      <c r="AE512" s="72">
        <v>1.046434</v>
      </c>
      <c r="AF512" s="73"/>
      <c r="AG512" s="74"/>
      <c r="AH512" s="72">
        <f t="shared" si="114"/>
        <v>1.3</v>
      </c>
      <c r="AI512" s="73"/>
      <c r="AJ512" s="74"/>
      <c r="AK512" s="75">
        <f>IF(AA512&lt;25,1,IF(AC512&lt;=12,1,(25/AA512)^(1/4)))</f>
        <v>0.8034284189446518</v>
      </c>
      <c r="AL512" s="76"/>
      <c r="AM512" s="77"/>
      <c r="AN512" s="88">
        <f>Z376*AH512*AK512</f>
        <v>83.55655557024379</v>
      </c>
      <c r="AO512" s="89"/>
      <c r="AP512" s="89"/>
      <c r="AQ512" s="90"/>
      <c r="AR512" s="88">
        <f>AH377*AH512*AK512</f>
        <v>30.289251394213373</v>
      </c>
      <c r="AS512" s="89"/>
      <c r="AT512" s="89"/>
      <c r="AU512" s="90"/>
      <c r="AV512" s="69">
        <f>AH359</f>
        <v>1095000</v>
      </c>
      <c r="AW512" s="70"/>
      <c r="AX512" s="70"/>
      <c r="AY512" s="71"/>
      <c r="AZ512" s="69" t="str">
        <f t="shared" si="115"/>
        <v>∞</v>
      </c>
      <c r="BA512" s="70"/>
      <c r="BB512" s="70"/>
      <c r="BC512" s="71"/>
      <c r="BD512" s="72">
        <f t="shared" si="116"/>
        <v>0</v>
      </c>
      <c r="BE512" s="73"/>
      <c r="BF512" s="74"/>
      <c r="BG512" s="75">
        <f>SUM(BD512:BD515)</f>
        <v>0</v>
      </c>
      <c r="BH512" s="76"/>
      <c r="BI512" s="77"/>
      <c r="BJ512" s="114" t="str">
        <f>IF(BG512&lt;=1,"O.K","N.G")</f>
        <v>O.K</v>
      </c>
      <c r="BK512" s="117"/>
      <c r="BL512" s="118"/>
    </row>
    <row r="513" spans="2:64" ht="18.75" customHeight="1">
      <c r="B513" s="94"/>
      <c r="C513" s="95"/>
      <c r="D513" s="96"/>
      <c r="E513" s="78"/>
      <c r="F513" s="79"/>
      <c r="G513" s="79"/>
      <c r="H513" s="80"/>
      <c r="I513" s="134"/>
      <c r="J513" s="135"/>
      <c r="K513" s="136"/>
      <c r="L513" s="97"/>
      <c r="M513" s="98"/>
      <c r="N513" s="99"/>
      <c r="O513" s="84">
        <v>2</v>
      </c>
      <c r="P513" s="85"/>
      <c r="Q513" s="85"/>
      <c r="R513" s="86"/>
      <c r="S513" s="72">
        <v>541.66</v>
      </c>
      <c r="T513" s="73"/>
      <c r="U513" s="73"/>
      <c r="V513" s="74"/>
      <c r="W513" s="87">
        <f>ABS(S513/E512*10^6*I512)</f>
        <v>3.364747832034578</v>
      </c>
      <c r="X513" s="70"/>
      <c r="Y513" s="70"/>
      <c r="Z513" s="71"/>
      <c r="AA513" s="94"/>
      <c r="AB513" s="96"/>
      <c r="AC513" s="94"/>
      <c r="AD513" s="96"/>
      <c r="AE513" s="72">
        <v>1.033226</v>
      </c>
      <c r="AF513" s="73"/>
      <c r="AG513" s="74"/>
      <c r="AH513" s="72">
        <f t="shared" si="114"/>
        <v>1.3</v>
      </c>
      <c r="AI513" s="73"/>
      <c r="AJ513" s="74"/>
      <c r="AK513" s="78"/>
      <c r="AL513" s="79"/>
      <c r="AM513" s="80"/>
      <c r="AN513" s="88">
        <f>Z376*AH513*AK512</f>
        <v>83.55655557024379</v>
      </c>
      <c r="AO513" s="89"/>
      <c r="AP513" s="89"/>
      <c r="AQ513" s="90"/>
      <c r="AR513" s="88">
        <f>AH377*AH513*AK512</f>
        <v>30.289251394213373</v>
      </c>
      <c r="AS513" s="89"/>
      <c r="AT513" s="89"/>
      <c r="AU513" s="90"/>
      <c r="AV513" s="69">
        <f>AH359</f>
        <v>1095000</v>
      </c>
      <c r="AW513" s="70"/>
      <c r="AX513" s="70"/>
      <c r="AY513" s="71"/>
      <c r="AZ513" s="69" t="str">
        <f t="shared" si="115"/>
        <v>∞</v>
      </c>
      <c r="BA513" s="70"/>
      <c r="BB513" s="70"/>
      <c r="BC513" s="71"/>
      <c r="BD513" s="72">
        <f t="shared" si="116"/>
        <v>0</v>
      </c>
      <c r="BE513" s="73"/>
      <c r="BF513" s="74"/>
      <c r="BG513" s="78"/>
      <c r="BH513" s="79"/>
      <c r="BI513" s="80"/>
      <c r="BJ513" s="137"/>
      <c r="BK513" s="138"/>
      <c r="BL513" s="139"/>
    </row>
    <row r="514" spans="2:64" ht="18.75" customHeight="1">
      <c r="B514" s="94"/>
      <c r="C514" s="95"/>
      <c r="D514" s="96"/>
      <c r="E514" s="78"/>
      <c r="F514" s="79"/>
      <c r="G514" s="79"/>
      <c r="H514" s="80"/>
      <c r="I514" s="134"/>
      <c r="J514" s="135"/>
      <c r="K514" s="136"/>
      <c r="L514" s="91">
        <v>2</v>
      </c>
      <c r="M514" s="92"/>
      <c r="N514" s="93"/>
      <c r="O514" s="84">
        <v>1</v>
      </c>
      <c r="P514" s="85"/>
      <c r="Q514" s="85"/>
      <c r="R514" s="86"/>
      <c r="S514" s="72">
        <v>2374.1</v>
      </c>
      <c r="T514" s="73"/>
      <c r="U514" s="73"/>
      <c r="V514" s="74"/>
      <c r="W514" s="87">
        <f>ABS(S514/E512*10^6*I512)</f>
        <v>14.747715962104072</v>
      </c>
      <c r="X514" s="70"/>
      <c r="Y514" s="70"/>
      <c r="Z514" s="71"/>
      <c r="AA514" s="94"/>
      <c r="AB514" s="96"/>
      <c r="AC514" s="94"/>
      <c r="AD514" s="96"/>
      <c r="AE514" s="72">
        <v>1.15017</v>
      </c>
      <c r="AF514" s="73"/>
      <c r="AG514" s="74"/>
      <c r="AH514" s="72">
        <f t="shared" si="114"/>
        <v>1.3</v>
      </c>
      <c r="AI514" s="73"/>
      <c r="AJ514" s="74"/>
      <c r="AK514" s="78"/>
      <c r="AL514" s="79"/>
      <c r="AM514" s="80"/>
      <c r="AN514" s="88">
        <f>Z376*AH514*AK512</f>
        <v>83.55655557024379</v>
      </c>
      <c r="AO514" s="89"/>
      <c r="AP514" s="89"/>
      <c r="AQ514" s="90"/>
      <c r="AR514" s="88">
        <f>AH377*AH514*AK512</f>
        <v>30.289251394213373</v>
      </c>
      <c r="AS514" s="89"/>
      <c r="AT514" s="89"/>
      <c r="AU514" s="90"/>
      <c r="AV514" s="69">
        <f>AH359</f>
        <v>1095000</v>
      </c>
      <c r="AW514" s="70"/>
      <c r="AX514" s="70"/>
      <c r="AY514" s="71"/>
      <c r="AZ514" s="69" t="str">
        <f t="shared" si="115"/>
        <v>∞</v>
      </c>
      <c r="BA514" s="70"/>
      <c r="BB514" s="70"/>
      <c r="BC514" s="71"/>
      <c r="BD514" s="72">
        <f t="shared" si="116"/>
        <v>0</v>
      </c>
      <c r="BE514" s="73"/>
      <c r="BF514" s="74"/>
      <c r="BG514" s="78"/>
      <c r="BH514" s="79"/>
      <c r="BI514" s="80"/>
      <c r="BJ514" s="137"/>
      <c r="BK514" s="138"/>
      <c r="BL514" s="139"/>
    </row>
    <row r="515" spans="2:64" ht="18.75" customHeight="1">
      <c r="B515" s="97"/>
      <c r="C515" s="98"/>
      <c r="D515" s="99"/>
      <c r="E515" s="81"/>
      <c r="F515" s="82"/>
      <c r="G515" s="82"/>
      <c r="H515" s="83"/>
      <c r="I515" s="140"/>
      <c r="J515" s="141"/>
      <c r="K515" s="142"/>
      <c r="L515" s="97"/>
      <c r="M515" s="98"/>
      <c r="N515" s="99"/>
      <c r="O515" s="84">
        <v>2</v>
      </c>
      <c r="P515" s="85"/>
      <c r="Q515" s="85"/>
      <c r="R515" s="86"/>
      <c r="S515" s="72">
        <v>1849.57</v>
      </c>
      <c r="T515" s="73"/>
      <c r="U515" s="73"/>
      <c r="V515" s="74"/>
      <c r="W515" s="87">
        <f>ABS(S515/E512*10^6*I512)</f>
        <v>11.489378295787384</v>
      </c>
      <c r="X515" s="70"/>
      <c r="Y515" s="70"/>
      <c r="Z515" s="71"/>
      <c r="AA515" s="97"/>
      <c r="AB515" s="99"/>
      <c r="AC515" s="97"/>
      <c r="AD515" s="99"/>
      <c r="AE515" s="72">
        <v>1.113456</v>
      </c>
      <c r="AF515" s="73"/>
      <c r="AG515" s="74"/>
      <c r="AH515" s="72">
        <f t="shared" si="114"/>
        <v>1.3</v>
      </c>
      <c r="AI515" s="73"/>
      <c r="AJ515" s="74"/>
      <c r="AK515" s="81"/>
      <c r="AL515" s="82"/>
      <c r="AM515" s="83"/>
      <c r="AN515" s="88">
        <f>Z376*AH515*AK512</f>
        <v>83.55655557024379</v>
      </c>
      <c r="AO515" s="89"/>
      <c r="AP515" s="89"/>
      <c r="AQ515" s="90"/>
      <c r="AR515" s="88">
        <f>AH377*AH515*AK512</f>
        <v>30.289251394213373</v>
      </c>
      <c r="AS515" s="89"/>
      <c r="AT515" s="89"/>
      <c r="AU515" s="90"/>
      <c r="AV515" s="69">
        <f>AH359</f>
        <v>1095000</v>
      </c>
      <c r="AW515" s="70"/>
      <c r="AX515" s="70"/>
      <c r="AY515" s="71"/>
      <c r="AZ515" s="69" t="str">
        <f t="shared" si="115"/>
        <v>∞</v>
      </c>
      <c r="BA515" s="70"/>
      <c r="BB515" s="70"/>
      <c r="BC515" s="71"/>
      <c r="BD515" s="72">
        <f t="shared" si="116"/>
        <v>0</v>
      </c>
      <c r="BE515" s="73"/>
      <c r="BF515" s="74"/>
      <c r="BG515" s="81"/>
      <c r="BH515" s="82"/>
      <c r="BI515" s="83"/>
      <c r="BJ515" s="122"/>
      <c r="BK515" s="123"/>
      <c r="BL515" s="124"/>
    </row>
    <row r="516" spans="2:64" ht="18.75" customHeight="1">
      <c r="B516" s="91">
        <v>1002</v>
      </c>
      <c r="C516" s="92"/>
      <c r="D516" s="93"/>
      <c r="E516" s="130">
        <v>161861132000</v>
      </c>
      <c r="F516" s="76"/>
      <c r="G516" s="76"/>
      <c r="H516" s="77"/>
      <c r="I516" s="131">
        <v>1430</v>
      </c>
      <c r="J516" s="132"/>
      <c r="K516" s="133"/>
      <c r="L516" s="91">
        <v>1</v>
      </c>
      <c r="M516" s="92"/>
      <c r="N516" s="93"/>
      <c r="O516" s="84">
        <v>1</v>
      </c>
      <c r="P516" s="85"/>
      <c r="Q516" s="85"/>
      <c r="R516" s="86"/>
      <c r="S516" s="72">
        <v>804.54</v>
      </c>
      <c r="T516" s="73"/>
      <c r="U516" s="73"/>
      <c r="V516" s="74"/>
      <c r="W516" s="87">
        <f>ABS(S516/E516*10^6*I516)</f>
        <v>7.107896662924611</v>
      </c>
      <c r="X516" s="70"/>
      <c r="Y516" s="70"/>
      <c r="Z516" s="71"/>
      <c r="AA516" s="91">
        <v>40</v>
      </c>
      <c r="AB516" s="93"/>
      <c r="AC516" s="91">
        <v>14</v>
      </c>
      <c r="AD516" s="93"/>
      <c r="AE516" s="72">
        <v>1.118138</v>
      </c>
      <c r="AF516" s="73"/>
      <c r="AG516" s="74"/>
      <c r="AH516" s="72">
        <f t="shared" si="114"/>
        <v>1.3</v>
      </c>
      <c r="AI516" s="73"/>
      <c r="AJ516" s="74"/>
      <c r="AK516" s="75">
        <f>IF(AA516&lt;25,1,IF(AC516&lt;=12,1,(25/AA516)^(1/4)))</f>
        <v>0.8891397050194614</v>
      </c>
      <c r="AL516" s="76"/>
      <c r="AM516" s="77"/>
      <c r="AN516" s="88">
        <f>Z376*AH516*AK516</f>
        <v>92.47052932202398</v>
      </c>
      <c r="AO516" s="89"/>
      <c r="AP516" s="89"/>
      <c r="AQ516" s="90"/>
      <c r="AR516" s="88">
        <f>AH377*AH516*AK516</f>
        <v>33.5205668792337</v>
      </c>
      <c r="AS516" s="89"/>
      <c r="AT516" s="89"/>
      <c r="AU516" s="90"/>
      <c r="AV516" s="69">
        <f>AH359</f>
        <v>1095000</v>
      </c>
      <c r="AW516" s="70"/>
      <c r="AX516" s="70"/>
      <c r="AY516" s="71"/>
      <c r="AZ516" s="69" t="str">
        <f t="shared" si="115"/>
        <v>∞</v>
      </c>
      <c r="BA516" s="70"/>
      <c r="BB516" s="70"/>
      <c r="BC516" s="71"/>
      <c r="BD516" s="72">
        <f t="shared" si="116"/>
        <v>0</v>
      </c>
      <c r="BE516" s="73"/>
      <c r="BF516" s="74"/>
      <c r="BG516" s="75">
        <f>SUM(BD516:BD519)</f>
        <v>0</v>
      </c>
      <c r="BH516" s="76"/>
      <c r="BI516" s="77"/>
      <c r="BJ516" s="114" t="str">
        <f>IF(BG516&lt;=1,"O.K","N.G")</f>
        <v>O.K</v>
      </c>
      <c r="BK516" s="117"/>
      <c r="BL516" s="118"/>
    </row>
    <row r="517" spans="2:64" ht="18.75" customHeight="1">
      <c r="B517" s="94"/>
      <c r="C517" s="95"/>
      <c r="D517" s="96"/>
      <c r="E517" s="78"/>
      <c r="F517" s="79"/>
      <c r="G517" s="79"/>
      <c r="H517" s="80"/>
      <c r="I517" s="134"/>
      <c r="J517" s="135"/>
      <c r="K517" s="136"/>
      <c r="L517" s="97"/>
      <c r="M517" s="98"/>
      <c r="N517" s="99"/>
      <c r="O517" s="84">
        <v>2</v>
      </c>
      <c r="P517" s="85"/>
      <c r="Q517" s="85"/>
      <c r="R517" s="86"/>
      <c r="S517" s="72">
        <v>555.95</v>
      </c>
      <c r="T517" s="73"/>
      <c r="U517" s="73"/>
      <c r="V517" s="74"/>
      <c r="W517" s="87">
        <f>ABS(S517/E516*10^6*I516)</f>
        <v>4.91167020875648</v>
      </c>
      <c r="X517" s="70"/>
      <c r="Y517" s="70"/>
      <c r="Z517" s="71"/>
      <c r="AA517" s="94"/>
      <c r="AB517" s="96"/>
      <c r="AC517" s="94"/>
      <c r="AD517" s="96"/>
      <c r="AE517" s="72">
        <v>1.078856</v>
      </c>
      <c r="AF517" s="73"/>
      <c r="AG517" s="74"/>
      <c r="AH517" s="72">
        <f t="shared" si="114"/>
        <v>1.3</v>
      </c>
      <c r="AI517" s="73"/>
      <c r="AJ517" s="74"/>
      <c r="AK517" s="78"/>
      <c r="AL517" s="79"/>
      <c r="AM517" s="80"/>
      <c r="AN517" s="88">
        <f>Z376*AH517*AK516</f>
        <v>92.47052932202398</v>
      </c>
      <c r="AO517" s="89"/>
      <c r="AP517" s="89"/>
      <c r="AQ517" s="90"/>
      <c r="AR517" s="88">
        <f>AH377*AH517*AK516</f>
        <v>33.5205668792337</v>
      </c>
      <c r="AS517" s="89"/>
      <c r="AT517" s="89"/>
      <c r="AU517" s="90"/>
      <c r="AV517" s="69">
        <f>AH359</f>
        <v>1095000</v>
      </c>
      <c r="AW517" s="70"/>
      <c r="AX517" s="70"/>
      <c r="AY517" s="71"/>
      <c r="AZ517" s="69" t="str">
        <f t="shared" si="115"/>
        <v>∞</v>
      </c>
      <c r="BA517" s="70"/>
      <c r="BB517" s="70"/>
      <c r="BC517" s="71"/>
      <c r="BD517" s="72">
        <f t="shared" si="116"/>
        <v>0</v>
      </c>
      <c r="BE517" s="73"/>
      <c r="BF517" s="74"/>
      <c r="BG517" s="78"/>
      <c r="BH517" s="79"/>
      <c r="BI517" s="80"/>
      <c r="BJ517" s="137"/>
      <c r="BK517" s="138"/>
      <c r="BL517" s="139"/>
    </row>
    <row r="518" spans="2:64" ht="18.75" customHeight="1">
      <c r="B518" s="94"/>
      <c r="C518" s="95"/>
      <c r="D518" s="96"/>
      <c r="E518" s="78"/>
      <c r="F518" s="79"/>
      <c r="G518" s="79"/>
      <c r="H518" s="80"/>
      <c r="I518" s="134"/>
      <c r="J518" s="135"/>
      <c r="K518" s="136"/>
      <c r="L518" s="91">
        <v>2</v>
      </c>
      <c r="M518" s="92"/>
      <c r="N518" s="93"/>
      <c r="O518" s="84">
        <v>1</v>
      </c>
      <c r="P518" s="85"/>
      <c r="Q518" s="85"/>
      <c r="R518" s="86"/>
      <c r="S518" s="72">
        <v>2694.49</v>
      </c>
      <c r="T518" s="73"/>
      <c r="U518" s="73"/>
      <c r="V518" s="74"/>
      <c r="W518" s="87">
        <f>ABS(S518/E516*10^6*I516)</f>
        <v>23.805101647256485</v>
      </c>
      <c r="X518" s="70"/>
      <c r="Y518" s="70"/>
      <c r="Z518" s="71"/>
      <c r="AA518" s="94"/>
      <c r="AB518" s="96"/>
      <c r="AC518" s="94"/>
      <c r="AD518" s="96"/>
      <c r="AE518" s="72">
        <v>1.454851</v>
      </c>
      <c r="AF518" s="73"/>
      <c r="AG518" s="74"/>
      <c r="AH518" s="72">
        <f t="shared" si="114"/>
        <v>1.3</v>
      </c>
      <c r="AI518" s="73"/>
      <c r="AJ518" s="74"/>
      <c r="AK518" s="78"/>
      <c r="AL518" s="79"/>
      <c r="AM518" s="80"/>
      <c r="AN518" s="88">
        <f>Z376*AH518*AK516</f>
        <v>92.47052932202398</v>
      </c>
      <c r="AO518" s="89"/>
      <c r="AP518" s="89"/>
      <c r="AQ518" s="90"/>
      <c r="AR518" s="88">
        <f>AH377*AH518*AK516</f>
        <v>33.5205668792337</v>
      </c>
      <c r="AS518" s="89"/>
      <c r="AT518" s="89"/>
      <c r="AU518" s="90"/>
      <c r="AV518" s="69">
        <f>AH359</f>
        <v>1095000</v>
      </c>
      <c r="AW518" s="70"/>
      <c r="AX518" s="70"/>
      <c r="AY518" s="71"/>
      <c r="AZ518" s="69" t="str">
        <f t="shared" si="115"/>
        <v>∞</v>
      </c>
      <c r="BA518" s="70"/>
      <c r="BB518" s="70"/>
      <c r="BC518" s="71"/>
      <c r="BD518" s="72">
        <f t="shared" si="116"/>
        <v>0</v>
      </c>
      <c r="BE518" s="73"/>
      <c r="BF518" s="74"/>
      <c r="BG518" s="78"/>
      <c r="BH518" s="79"/>
      <c r="BI518" s="80"/>
      <c r="BJ518" s="137"/>
      <c r="BK518" s="138"/>
      <c r="BL518" s="139"/>
    </row>
    <row r="519" spans="2:64" ht="18.75" customHeight="1">
      <c r="B519" s="97"/>
      <c r="C519" s="98"/>
      <c r="D519" s="99"/>
      <c r="E519" s="81"/>
      <c r="F519" s="82"/>
      <c r="G519" s="82"/>
      <c r="H519" s="83"/>
      <c r="I519" s="140"/>
      <c r="J519" s="141"/>
      <c r="K519" s="142"/>
      <c r="L519" s="97"/>
      <c r="M519" s="98"/>
      <c r="N519" s="99"/>
      <c r="O519" s="84">
        <v>2</v>
      </c>
      <c r="P519" s="85"/>
      <c r="Q519" s="85"/>
      <c r="R519" s="86"/>
      <c r="S519" s="72">
        <v>747.9</v>
      </c>
      <c r="T519" s="73"/>
      <c r="U519" s="73"/>
      <c r="V519" s="74"/>
      <c r="W519" s="87">
        <f>ABS(S519/E516*10^6*I516)</f>
        <v>6.607497345316972</v>
      </c>
      <c r="X519" s="70"/>
      <c r="Y519" s="70"/>
      <c r="Z519" s="71"/>
      <c r="AA519" s="97"/>
      <c r="AB519" s="99"/>
      <c r="AC519" s="97"/>
      <c r="AD519" s="99"/>
      <c r="AE519" s="72">
        <v>1.108324</v>
      </c>
      <c r="AF519" s="73"/>
      <c r="AG519" s="74"/>
      <c r="AH519" s="72">
        <f t="shared" si="114"/>
        <v>1.3</v>
      </c>
      <c r="AI519" s="73"/>
      <c r="AJ519" s="74"/>
      <c r="AK519" s="81"/>
      <c r="AL519" s="82"/>
      <c r="AM519" s="83"/>
      <c r="AN519" s="88">
        <f>Z376*AH519*AK516</f>
        <v>92.47052932202398</v>
      </c>
      <c r="AO519" s="89"/>
      <c r="AP519" s="89"/>
      <c r="AQ519" s="90"/>
      <c r="AR519" s="88">
        <f>AH377*AH519*AK516</f>
        <v>33.5205668792337</v>
      </c>
      <c r="AS519" s="89"/>
      <c r="AT519" s="89"/>
      <c r="AU519" s="90"/>
      <c r="AV519" s="69">
        <f>AH359</f>
        <v>1095000</v>
      </c>
      <c r="AW519" s="70"/>
      <c r="AX519" s="70"/>
      <c r="AY519" s="71"/>
      <c r="AZ519" s="69" t="str">
        <f t="shared" si="115"/>
        <v>∞</v>
      </c>
      <c r="BA519" s="70"/>
      <c r="BB519" s="70"/>
      <c r="BC519" s="71"/>
      <c r="BD519" s="72">
        <f t="shared" si="116"/>
        <v>0</v>
      </c>
      <c r="BE519" s="73"/>
      <c r="BF519" s="74"/>
      <c r="BG519" s="81"/>
      <c r="BH519" s="82"/>
      <c r="BI519" s="83"/>
      <c r="BJ519" s="122"/>
      <c r="BK519" s="123"/>
      <c r="BL519" s="124"/>
    </row>
    <row r="520" spans="2:64" ht="18.75" customHeight="1">
      <c r="B520" s="91">
        <v>1102</v>
      </c>
      <c r="C520" s="92"/>
      <c r="D520" s="93"/>
      <c r="E520" s="130">
        <v>161861132000</v>
      </c>
      <c r="F520" s="76"/>
      <c r="G520" s="76"/>
      <c r="H520" s="77"/>
      <c r="I520" s="131">
        <v>1430</v>
      </c>
      <c r="J520" s="132"/>
      <c r="K520" s="133"/>
      <c r="L520" s="91">
        <v>1</v>
      </c>
      <c r="M520" s="92"/>
      <c r="N520" s="93"/>
      <c r="O520" s="84">
        <v>1</v>
      </c>
      <c r="P520" s="85"/>
      <c r="Q520" s="85"/>
      <c r="R520" s="86"/>
      <c r="S520" s="72">
        <v>982.32</v>
      </c>
      <c r="T520" s="73"/>
      <c r="U520" s="73"/>
      <c r="V520" s="74"/>
      <c r="W520" s="87">
        <f>ABS(S520/E520*10^6*I520)</f>
        <v>8.678535622746047</v>
      </c>
      <c r="X520" s="70"/>
      <c r="Y520" s="70"/>
      <c r="Z520" s="71"/>
      <c r="AA520" s="91">
        <v>40</v>
      </c>
      <c r="AB520" s="93"/>
      <c r="AC520" s="91">
        <v>14</v>
      </c>
      <c r="AD520" s="93"/>
      <c r="AE520" s="72">
        <v>8.486054</v>
      </c>
      <c r="AF520" s="73"/>
      <c r="AG520" s="74"/>
      <c r="AH520" s="72">
        <f t="shared" si="114"/>
        <v>1.3</v>
      </c>
      <c r="AI520" s="73"/>
      <c r="AJ520" s="74"/>
      <c r="AK520" s="75">
        <f>IF(AA520&lt;25,1,IF(AC520&lt;=12,1,(25/AA520)^(1/4)))</f>
        <v>0.8891397050194614</v>
      </c>
      <c r="AL520" s="76"/>
      <c r="AM520" s="77"/>
      <c r="AN520" s="88">
        <f>Z376*AH520*AK520</f>
        <v>92.47052932202398</v>
      </c>
      <c r="AO520" s="89"/>
      <c r="AP520" s="89"/>
      <c r="AQ520" s="90"/>
      <c r="AR520" s="88">
        <f>AH377*AH520*AK520</f>
        <v>33.5205668792337</v>
      </c>
      <c r="AS520" s="89"/>
      <c r="AT520" s="89"/>
      <c r="AU520" s="90"/>
      <c r="AV520" s="69">
        <f>AH359</f>
        <v>1095000</v>
      </c>
      <c r="AW520" s="70"/>
      <c r="AX520" s="70"/>
      <c r="AY520" s="71"/>
      <c r="AZ520" s="69" t="str">
        <f t="shared" si="115"/>
        <v>∞</v>
      </c>
      <c r="BA520" s="70"/>
      <c r="BB520" s="70"/>
      <c r="BC520" s="71"/>
      <c r="BD520" s="72">
        <f t="shared" si="116"/>
        <v>0</v>
      </c>
      <c r="BE520" s="73"/>
      <c r="BF520" s="74"/>
      <c r="BG520" s="75">
        <f>SUM(BD520:BD523)</f>
        <v>0</v>
      </c>
      <c r="BH520" s="76"/>
      <c r="BI520" s="77"/>
      <c r="BJ520" s="114" t="str">
        <f>IF(BG520&lt;=1,"O.K","N.G")</f>
        <v>O.K</v>
      </c>
      <c r="BK520" s="117"/>
      <c r="BL520" s="118"/>
    </row>
    <row r="521" spans="2:64" ht="18.75" customHeight="1">
      <c r="B521" s="94"/>
      <c r="C521" s="95"/>
      <c r="D521" s="96"/>
      <c r="E521" s="78"/>
      <c r="F521" s="79"/>
      <c r="G521" s="79"/>
      <c r="H521" s="80"/>
      <c r="I521" s="134"/>
      <c r="J521" s="135"/>
      <c r="K521" s="136"/>
      <c r="L521" s="97"/>
      <c r="M521" s="98"/>
      <c r="N521" s="99"/>
      <c r="O521" s="84">
        <v>2</v>
      </c>
      <c r="P521" s="85"/>
      <c r="Q521" s="85"/>
      <c r="R521" s="86"/>
      <c r="S521" s="72">
        <v>733.26</v>
      </c>
      <c r="T521" s="73"/>
      <c r="U521" s="73"/>
      <c r="V521" s="74"/>
      <c r="W521" s="87">
        <f>ABS(S521/E520*10^6*I520)</f>
        <v>6.478156843731948</v>
      </c>
      <c r="X521" s="70"/>
      <c r="Y521" s="70"/>
      <c r="Z521" s="71"/>
      <c r="AA521" s="94"/>
      <c r="AB521" s="96"/>
      <c r="AC521" s="94"/>
      <c r="AD521" s="96"/>
      <c r="AE521" s="72">
        <v>2.963844</v>
      </c>
      <c r="AF521" s="73"/>
      <c r="AG521" s="74"/>
      <c r="AH521" s="72">
        <f t="shared" si="114"/>
        <v>1.3</v>
      </c>
      <c r="AI521" s="73"/>
      <c r="AJ521" s="74"/>
      <c r="AK521" s="78"/>
      <c r="AL521" s="79"/>
      <c r="AM521" s="80"/>
      <c r="AN521" s="88">
        <f>Z376*AH521*AK520</f>
        <v>92.47052932202398</v>
      </c>
      <c r="AO521" s="89"/>
      <c r="AP521" s="89"/>
      <c r="AQ521" s="90"/>
      <c r="AR521" s="88">
        <f>AH377*AH521*AK520</f>
        <v>33.5205668792337</v>
      </c>
      <c r="AS521" s="89"/>
      <c r="AT521" s="89"/>
      <c r="AU521" s="90"/>
      <c r="AV521" s="69">
        <f>AH359</f>
        <v>1095000</v>
      </c>
      <c r="AW521" s="70"/>
      <c r="AX521" s="70"/>
      <c r="AY521" s="71"/>
      <c r="AZ521" s="69" t="str">
        <f t="shared" si="115"/>
        <v>∞</v>
      </c>
      <c r="BA521" s="70"/>
      <c r="BB521" s="70"/>
      <c r="BC521" s="71"/>
      <c r="BD521" s="72">
        <f t="shared" si="116"/>
        <v>0</v>
      </c>
      <c r="BE521" s="73"/>
      <c r="BF521" s="74"/>
      <c r="BG521" s="78"/>
      <c r="BH521" s="79"/>
      <c r="BI521" s="80"/>
      <c r="BJ521" s="137"/>
      <c r="BK521" s="138"/>
      <c r="BL521" s="139"/>
    </row>
    <row r="522" spans="2:64" ht="18.75" customHeight="1">
      <c r="B522" s="94"/>
      <c r="C522" s="95"/>
      <c r="D522" s="96"/>
      <c r="E522" s="78"/>
      <c r="F522" s="79"/>
      <c r="G522" s="79"/>
      <c r="H522" s="80"/>
      <c r="I522" s="134"/>
      <c r="J522" s="135"/>
      <c r="K522" s="136"/>
      <c r="L522" s="91">
        <v>2</v>
      </c>
      <c r="M522" s="92"/>
      <c r="N522" s="93"/>
      <c r="O522" s="84">
        <v>1</v>
      </c>
      <c r="P522" s="85"/>
      <c r="Q522" s="85"/>
      <c r="R522" s="86"/>
      <c r="S522" s="72">
        <v>3331.55</v>
      </c>
      <c r="T522" s="73"/>
      <c r="U522" s="73"/>
      <c r="V522" s="74"/>
      <c r="W522" s="87">
        <f>ABS(S522/E520*10^6*I520)</f>
        <v>29.433357107622353</v>
      </c>
      <c r="X522" s="70"/>
      <c r="Y522" s="70"/>
      <c r="Z522" s="71"/>
      <c r="AA522" s="94"/>
      <c r="AB522" s="96"/>
      <c r="AC522" s="94"/>
      <c r="AD522" s="96"/>
      <c r="AE522" s="72">
        <v>1</v>
      </c>
      <c r="AF522" s="73"/>
      <c r="AG522" s="74"/>
      <c r="AH522" s="72">
        <f t="shared" si="114"/>
        <v>1.3</v>
      </c>
      <c r="AI522" s="73"/>
      <c r="AJ522" s="74"/>
      <c r="AK522" s="78"/>
      <c r="AL522" s="79"/>
      <c r="AM522" s="80"/>
      <c r="AN522" s="88">
        <f>Z376*AH522*AK520</f>
        <v>92.47052932202398</v>
      </c>
      <c r="AO522" s="89"/>
      <c r="AP522" s="89"/>
      <c r="AQ522" s="90"/>
      <c r="AR522" s="88">
        <f>AH377*AH522*AK520</f>
        <v>33.5205668792337</v>
      </c>
      <c r="AS522" s="89"/>
      <c r="AT522" s="89"/>
      <c r="AU522" s="90"/>
      <c r="AV522" s="69">
        <f>AH359</f>
        <v>1095000</v>
      </c>
      <c r="AW522" s="70"/>
      <c r="AX522" s="70"/>
      <c r="AY522" s="71"/>
      <c r="AZ522" s="69" t="str">
        <f t="shared" si="115"/>
        <v>∞</v>
      </c>
      <c r="BA522" s="70"/>
      <c r="BB522" s="70"/>
      <c r="BC522" s="71"/>
      <c r="BD522" s="72">
        <f t="shared" si="116"/>
        <v>0</v>
      </c>
      <c r="BE522" s="73"/>
      <c r="BF522" s="74"/>
      <c r="BG522" s="78"/>
      <c r="BH522" s="79"/>
      <c r="BI522" s="80"/>
      <c r="BJ522" s="137"/>
      <c r="BK522" s="138"/>
      <c r="BL522" s="139"/>
    </row>
    <row r="523" spans="2:64" ht="18.75" customHeight="1">
      <c r="B523" s="97"/>
      <c r="C523" s="98"/>
      <c r="D523" s="99"/>
      <c r="E523" s="81"/>
      <c r="F523" s="82"/>
      <c r="G523" s="82"/>
      <c r="H523" s="83"/>
      <c r="I523" s="140"/>
      <c r="J523" s="141"/>
      <c r="K523" s="142"/>
      <c r="L523" s="97"/>
      <c r="M523" s="98"/>
      <c r="N523" s="99"/>
      <c r="O523" s="84">
        <v>2</v>
      </c>
      <c r="P523" s="85"/>
      <c r="Q523" s="85"/>
      <c r="R523" s="86"/>
      <c r="S523" s="72">
        <v>21</v>
      </c>
      <c r="T523" s="73"/>
      <c r="U523" s="73"/>
      <c r="V523" s="74"/>
      <c r="W523" s="87">
        <f>ABS(S523/E520*10^6*I520)</f>
        <v>0.18552940801130688</v>
      </c>
      <c r="X523" s="70"/>
      <c r="Y523" s="70"/>
      <c r="Z523" s="71"/>
      <c r="AA523" s="97"/>
      <c r="AB523" s="99"/>
      <c r="AC523" s="97"/>
      <c r="AD523" s="99"/>
      <c r="AE523" s="72">
        <v>1.028681</v>
      </c>
      <c r="AF523" s="73"/>
      <c r="AG523" s="74"/>
      <c r="AH523" s="72">
        <f t="shared" si="114"/>
        <v>1.3</v>
      </c>
      <c r="AI523" s="73"/>
      <c r="AJ523" s="74"/>
      <c r="AK523" s="81"/>
      <c r="AL523" s="82"/>
      <c r="AM523" s="83"/>
      <c r="AN523" s="88">
        <f>Z376*AH523*AK520</f>
        <v>92.47052932202398</v>
      </c>
      <c r="AO523" s="89"/>
      <c r="AP523" s="89"/>
      <c r="AQ523" s="90"/>
      <c r="AR523" s="88">
        <f>AH377*AH523*AK520</f>
        <v>33.5205668792337</v>
      </c>
      <c r="AS523" s="89"/>
      <c r="AT523" s="89"/>
      <c r="AU523" s="90"/>
      <c r="AV523" s="69">
        <f>AH359</f>
        <v>1095000</v>
      </c>
      <c r="AW523" s="70"/>
      <c r="AX523" s="70"/>
      <c r="AY523" s="71"/>
      <c r="AZ523" s="69" t="str">
        <f t="shared" si="115"/>
        <v>∞</v>
      </c>
      <c r="BA523" s="70"/>
      <c r="BB523" s="70"/>
      <c r="BC523" s="71"/>
      <c r="BD523" s="72">
        <f t="shared" si="116"/>
        <v>0</v>
      </c>
      <c r="BE523" s="73"/>
      <c r="BF523" s="74"/>
      <c r="BG523" s="81"/>
      <c r="BH523" s="82"/>
      <c r="BI523" s="83"/>
      <c r="BJ523" s="122"/>
      <c r="BK523" s="123"/>
      <c r="BL523" s="124"/>
    </row>
    <row r="524" spans="2:64" ht="18.75" customHeight="1">
      <c r="B524" s="91">
        <v>1202</v>
      </c>
      <c r="C524" s="92"/>
      <c r="D524" s="93"/>
      <c r="E524" s="130">
        <v>128503486833.333</v>
      </c>
      <c r="F524" s="76"/>
      <c r="G524" s="76"/>
      <c r="H524" s="77"/>
      <c r="I524" s="131">
        <v>1435</v>
      </c>
      <c r="J524" s="132"/>
      <c r="K524" s="133"/>
      <c r="L524" s="91">
        <v>1</v>
      </c>
      <c r="M524" s="92"/>
      <c r="N524" s="93"/>
      <c r="O524" s="84">
        <v>1</v>
      </c>
      <c r="P524" s="85"/>
      <c r="Q524" s="85"/>
      <c r="R524" s="86"/>
      <c r="S524" s="72">
        <v>1059.28</v>
      </c>
      <c r="T524" s="73"/>
      <c r="U524" s="73"/>
      <c r="V524" s="74"/>
      <c r="W524" s="87">
        <f>ABS(S524/E524*10^6*I524)</f>
        <v>11.828992640265882</v>
      </c>
      <c r="X524" s="70"/>
      <c r="Y524" s="70"/>
      <c r="Z524" s="71"/>
      <c r="AA524" s="91">
        <v>30</v>
      </c>
      <c r="AB524" s="93"/>
      <c r="AC524" s="91">
        <v>14</v>
      </c>
      <c r="AD524" s="93"/>
      <c r="AE524" s="72">
        <v>1</v>
      </c>
      <c r="AF524" s="73"/>
      <c r="AG524" s="74"/>
      <c r="AH524" s="72">
        <f t="shared" si="114"/>
        <v>1.3</v>
      </c>
      <c r="AI524" s="73"/>
      <c r="AJ524" s="74"/>
      <c r="AK524" s="75">
        <f>IF(AA524&lt;25,1,IF(AC524&lt;=12,1,(25/AA524)^(1/4)))</f>
        <v>0.9554427922043668</v>
      </c>
      <c r="AL524" s="76"/>
      <c r="AM524" s="77"/>
      <c r="AN524" s="88">
        <f>Z376*AH524*AK524</f>
        <v>99.36605038925414</v>
      </c>
      <c r="AO524" s="89"/>
      <c r="AP524" s="89"/>
      <c r="AQ524" s="90"/>
      <c r="AR524" s="88">
        <f>AH377*AH524*AK524</f>
        <v>36.02019326610463</v>
      </c>
      <c r="AS524" s="89"/>
      <c r="AT524" s="89"/>
      <c r="AU524" s="90"/>
      <c r="AV524" s="69">
        <f>AH359</f>
        <v>1095000</v>
      </c>
      <c r="AW524" s="70"/>
      <c r="AX524" s="70"/>
      <c r="AY524" s="71"/>
      <c r="AZ524" s="69" t="str">
        <f t="shared" si="115"/>
        <v>∞</v>
      </c>
      <c r="BA524" s="70"/>
      <c r="BB524" s="70"/>
      <c r="BC524" s="71"/>
      <c r="BD524" s="72">
        <f t="shared" si="116"/>
        <v>0</v>
      </c>
      <c r="BE524" s="73"/>
      <c r="BF524" s="74"/>
      <c r="BG524" s="75">
        <f>SUM(BD524:BD527)</f>
        <v>0.03959978776294285</v>
      </c>
      <c r="BH524" s="76"/>
      <c r="BI524" s="77"/>
      <c r="BJ524" s="114" t="str">
        <f>IF(BG524&lt;=1,"O.K","N.G")</f>
        <v>O.K</v>
      </c>
      <c r="BK524" s="117"/>
      <c r="BL524" s="118"/>
    </row>
    <row r="525" spans="2:64" ht="18.75" customHeight="1">
      <c r="B525" s="94"/>
      <c r="C525" s="95"/>
      <c r="D525" s="96"/>
      <c r="E525" s="78"/>
      <c r="F525" s="79"/>
      <c r="G525" s="79"/>
      <c r="H525" s="80"/>
      <c r="I525" s="134"/>
      <c r="J525" s="135"/>
      <c r="K525" s="136"/>
      <c r="L525" s="97"/>
      <c r="M525" s="98"/>
      <c r="N525" s="99"/>
      <c r="O525" s="84">
        <v>2</v>
      </c>
      <c r="P525" s="85"/>
      <c r="Q525" s="85"/>
      <c r="R525" s="86"/>
      <c r="S525" s="72">
        <v>278.4</v>
      </c>
      <c r="T525" s="73"/>
      <c r="U525" s="73"/>
      <c r="V525" s="74"/>
      <c r="W525" s="87">
        <f>ABS(S525/E524*10^6*I524)</f>
        <v>3.108896185191849</v>
      </c>
      <c r="X525" s="70"/>
      <c r="Y525" s="70"/>
      <c r="Z525" s="71"/>
      <c r="AA525" s="94"/>
      <c r="AB525" s="96"/>
      <c r="AC525" s="94"/>
      <c r="AD525" s="96"/>
      <c r="AE525" s="72">
        <v>1</v>
      </c>
      <c r="AF525" s="73"/>
      <c r="AG525" s="74"/>
      <c r="AH525" s="72">
        <f t="shared" si="114"/>
        <v>1.3</v>
      </c>
      <c r="AI525" s="73"/>
      <c r="AJ525" s="74"/>
      <c r="AK525" s="78"/>
      <c r="AL525" s="79"/>
      <c r="AM525" s="80"/>
      <c r="AN525" s="88">
        <f>Z376*AH525*AK524</f>
        <v>99.36605038925414</v>
      </c>
      <c r="AO525" s="89"/>
      <c r="AP525" s="89"/>
      <c r="AQ525" s="90"/>
      <c r="AR525" s="88">
        <f>AH377*AH525*AK524</f>
        <v>36.02019326610463</v>
      </c>
      <c r="AS525" s="89"/>
      <c r="AT525" s="89"/>
      <c r="AU525" s="90"/>
      <c r="AV525" s="69">
        <f>AH359</f>
        <v>1095000</v>
      </c>
      <c r="AW525" s="70"/>
      <c r="AX525" s="70"/>
      <c r="AY525" s="71"/>
      <c r="AZ525" s="69" t="str">
        <f t="shared" si="115"/>
        <v>∞</v>
      </c>
      <c r="BA525" s="70"/>
      <c r="BB525" s="70"/>
      <c r="BC525" s="71"/>
      <c r="BD525" s="72">
        <f t="shared" si="116"/>
        <v>0</v>
      </c>
      <c r="BE525" s="73"/>
      <c r="BF525" s="74"/>
      <c r="BG525" s="78"/>
      <c r="BH525" s="79"/>
      <c r="BI525" s="80"/>
      <c r="BJ525" s="137"/>
      <c r="BK525" s="138"/>
      <c r="BL525" s="139"/>
    </row>
    <row r="526" spans="2:64" ht="18.75" customHeight="1">
      <c r="B526" s="94"/>
      <c r="C526" s="95"/>
      <c r="D526" s="96"/>
      <c r="E526" s="78"/>
      <c r="F526" s="79"/>
      <c r="G526" s="79"/>
      <c r="H526" s="80"/>
      <c r="I526" s="134"/>
      <c r="J526" s="135"/>
      <c r="K526" s="136"/>
      <c r="L526" s="91">
        <v>2</v>
      </c>
      <c r="M526" s="92"/>
      <c r="N526" s="93"/>
      <c r="O526" s="84">
        <v>1</v>
      </c>
      <c r="P526" s="85"/>
      <c r="Q526" s="85"/>
      <c r="R526" s="86"/>
      <c r="S526" s="72">
        <v>3707.41</v>
      </c>
      <c r="T526" s="73"/>
      <c r="U526" s="73"/>
      <c r="V526" s="74"/>
      <c r="W526" s="87">
        <f>ABS(S526/E524*10^6*I524)</f>
        <v>41.400692550079434</v>
      </c>
      <c r="X526" s="70"/>
      <c r="Y526" s="70"/>
      <c r="Z526" s="71"/>
      <c r="AA526" s="94"/>
      <c r="AB526" s="96"/>
      <c r="AC526" s="94"/>
      <c r="AD526" s="96"/>
      <c r="AE526" s="72">
        <v>1</v>
      </c>
      <c r="AF526" s="73"/>
      <c r="AG526" s="74"/>
      <c r="AH526" s="72">
        <f t="shared" si="114"/>
        <v>1.3</v>
      </c>
      <c r="AI526" s="73"/>
      <c r="AJ526" s="74"/>
      <c r="AK526" s="78"/>
      <c r="AL526" s="79"/>
      <c r="AM526" s="80"/>
      <c r="AN526" s="88">
        <f>Z376*AH526*AK524</f>
        <v>99.36605038925414</v>
      </c>
      <c r="AO526" s="89"/>
      <c r="AP526" s="89"/>
      <c r="AQ526" s="90"/>
      <c r="AR526" s="88">
        <f>AH377*AH526*AK524</f>
        <v>36.02019326610463</v>
      </c>
      <c r="AS526" s="89"/>
      <c r="AT526" s="89"/>
      <c r="AU526" s="90"/>
      <c r="AV526" s="69">
        <f>AH359</f>
        <v>1095000</v>
      </c>
      <c r="AW526" s="70"/>
      <c r="AX526" s="70"/>
      <c r="AY526" s="71"/>
      <c r="AZ526" s="69">
        <f t="shared" si="115"/>
        <v>27651663.351203408</v>
      </c>
      <c r="BA526" s="70"/>
      <c r="BB526" s="70"/>
      <c r="BC526" s="71"/>
      <c r="BD526" s="72">
        <f t="shared" si="116"/>
        <v>0.03959978776294285</v>
      </c>
      <c r="BE526" s="73"/>
      <c r="BF526" s="74"/>
      <c r="BG526" s="78"/>
      <c r="BH526" s="79"/>
      <c r="BI526" s="80"/>
      <c r="BJ526" s="137"/>
      <c r="BK526" s="138"/>
      <c r="BL526" s="139"/>
    </row>
    <row r="527" spans="2:64" ht="18.75" customHeight="1">
      <c r="B527" s="97"/>
      <c r="C527" s="98"/>
      <c r="D527" s="99"/>
      <c r="E527" s="81"/>
      <c r="F527" s="82"/>
      <c r="G527" s="82"/>
      <c r="H527" s="83"/>
      <c r="I527" s="140"/>
      <c r="J527" s="141"/>
      <c r="K527" s="142"/>
      <c r="L527" s="97"/>
      <c r="M527" s="98"/>
      <c r="N527" s="99"/>
      <c r="O527" s="84">
        <v>2</v>
      </c>
      <c r="P527" s="85"/>
      <c r="Q527" s="85"/>
      <c r="R527" s="86"/>
      <c r="S527" s="72">
        <v>279.6</v>
      </c>
      <c r="T527" s="73"/>
      <c r="U527" s="73"/>
      <c r="V527" s="74"/>
      <c r="W527" s="87">
        <f>ABS(S527/E524*10^6*I524)</f>
        <v>3.1222965997831937</v>
      </c>
      <c r="X527" s="70"/>
      <c r="Y527" s="70"/>
      <c r="Z527" s="71"/>
      <c r="AA527" s="97"/>
      <c r="AB527" s="99"/>
      <c r="AC527" s="97"/>
      <c r="AD527" s="99"/>
      <c r="AE527" s="72">
        <v>1</v>
      </c>
      <c r="AF527" s="73"/>
      <c r="AG527" s="74"/>
      <c r="AH527" s="72">
        <f t="shared" si="114"/>
        <v>1.3</v>
      </c>
      <c r="AI527" s="73"/>
      <c r="AJ527" s="74"/>
      <c r="AK527" s="81"/>
      <c r="AL527" s="82"/>
      <c r="AM527" s="83"/>
      <c r="AN527" s="88">
        <f>Z376*AH527*AK524</f>
        <v>99.36605038925414</v>
      </c>
      <c r="AO527" s="89"/>
      <c r="AP527" s="89"/>
      <c r="AQ527" s="90"/>
      <c r="AR527" s="88">
        <f>AH377*AH527*AK524</f>
        <v>36.02019326610463</v>
      </c>
      <c r="AS527" s="89"/>
      <c r="AT527" s="89"/>
      <c r="AU527" s="90"/>
      <c r="AV527" s="69">
        <f>AH359</f>
        <v>1095000</v>
      </c>
      <c r="AW527" s="70"/>
      <c r="AX527" s="70"/>
      <c r="AY527" s="71"/>
      <c r="AZ527" s="69" t="str">
        <f t="shared" si="115"/>
        <v>∞</v>
      </c>
      <c r="BA527" s="70"/>
      <c r="BB527" s="70"/>
      <c r="BC527" s="71"/>
      <c r="BD527" s="72">
        <f t="shared" si="116"/>
        <v>0</v>
      </c>
      <c r="BE527" s="73"/>
      <c r="BF527" s="74"/>
      <c r="BG527" s="81"/>
      <c r="BH527" s="82"/>
      <c r="BI527" s="83"/>
      <c r="BJ527" s="122"/>
      <c r="BK527" s="123"/>
      <c r="BL527" s="124"/>
    </row>
    <row r="528" spans="2:64" ht="18.75" customHeight="1">
      <c r="B528" s="91">
        <v>1302</v>
      </c>
      <c r="C528" s="92"/>
      <c r="D528" s="93"/>
      <c r="E528" s="130">
        <v>161861132000</v>
      </c>
      <c r="F528" s="76"/>
      <c r="G528" s="76"/>
      <c r="H528" s="77"/>
      <c r="I528" s="131">
        <v>1430</v>
      </c>
      <c r="J528" s="132"/>
      <c r="K528" s="133"/>
      <c r="L528" s="91">
        <v>1</v>
      </c>
      <c r="M528" s="92"/>
      <c r="N528" s="93"/>
      <c r="O528" s="84">
        <v>1</v>
      </c>
      <c r="P528" s="85"/>
      <c r="Q528" s="85"/>
      <c r="R528" s="86"/>
      <c r="S528" s="72">
        <v>1026.51</v>
      </c>
      <c r="T528" s="73"/>
      <c r="U528" s="73"/>
      <c r="V528" s="74"/>
      <c r="W528" s="87">
        <f>ABS(S528/E528*10^6*I528)</f>
        <v>9.068942505604124</v>
      </c>
      <c r="X528" s="70"/>
      <c r="Y528" s="70"/>
      <c r="Z528" s="71"/>
      <c r="AA528" s="91">
        <v>40</v>
      </c>
      <c r="AB528" s="93"/>
      <c r="AC528" s="91">
        <v>14</v>
      </c>
      <c r="AD528" s="93"/>
      <c r="AE528" s="72">
        <v>1</v>
      </c>
      <c r="AF528" s="73"/>
      <c r="AG528" s="74"/>
      <c r="AH528" s="72">
        <f t="shared" si="114"/>
        <v>1.3</v>
      </c>
      <c r="AI528" s="73"/>
      <c r="AJ528" s="74"/>
      <c r="AK528" s="75">
        <f>IF(AA528&lt;25,1,IF(AC528&lt;=12,1,(25/AA528)^(1/4)))</f>
        <v>0.8891397050194614</v>
      </c>
      <c r="AL528" s="76"/>
      <c r="AM528" s="77"/>
      <c r="AN528" s="88">
        <f>Z376*AH528*AK528</f>
        <v>92.47052932202398</v>
      </c>
      <c r="AO528" s="89"/>
      <c r="AP528" s="89"/>
      <c r="AQ528" s="90"/>
      <c r="AR528" s="88">
        <f>AH377*AH528*AK528</f>
        <v>33.5205668792337</v>
      </c>
      <c r="AS528" s="89"/>
      <c r="AT528" s="89"/>
      <c r="AU528" s="90"/>
      <c r="AV528" s="69">
        <f>AH359</f>
        <v>1095000</v>
      </c>
      <c r="AW528" s="70"/>
      <c r="AX528" s="70"/>
      <c r="AY528" s="71"/>
      <c r="AZ528" s="69" t="str">
        <f t="shared" si="115"/>
        <v>∞</v>
      </c>
      <c r="BA528" s="70"/>
      <c r="BB528" s="70"/>
      <c r="BC528" s="71"/>
      <c r="BD528" s="72">
        <f t="shared" si="116"/>
        <v>0</v>
      </c>
      <c r="BE528" s="73"/>
      <c r="BF528" s="74"/>
      <c r="BG528" s="75">
        <f>SUM(BD528:BD531)</f>
        <v>0</v>
      </c>
      <c r="BH528" s="76"/>
      <c r="BI528" s="77"/>
      <c r="BJ528" s="114" t="str">
        <f>IF(BG528&lt;=1,"O.K","N.G")</f>
        <v>O.K</v>
      </c>
      <c r="BK528" s="117"/>
      <c r="BL528" s="118"/>
    </row>
    <row r="529" spans="2:64" ht="18.75" customHeight="1">
      <c r="B529" s="94"/>
      <c r="C529" s="95"/>
      <c r="D529" s="96"/>
      <c r="E529" s="78"/>
      <c r="F529" s="79"/>
      <c r="G529" s="79"/>
      <c r="H529" s="80"/>
      <c r="I529" s="134"/>
      <c r="J529" s="135"/>
      <c r="K529" s="136"/>
      <c r="L529" s="97"/>
      <c r="M529" s="98"/>
      <c r="N529" s="99"/>
      <c r="O529" s="84">
        <v>2</v>
      </c>
      <c r="P529" s="85"/>
      <c r="Q529" s="85"/>
      <c r="R529" s="86"/>
      <c r="S529" s="72">
        <v>726.6</v>
      </c>
      <c r="T529" s="73"/>
      <c r="U529" s="73"/>
      <c r="V529" s="74"/>
      <c r="W529" s="87">
        <f>ABS(S529/E528*10^6*I528)</f>
        <v>6.419317517191218</v>
      </c>
      <c r="X529" s="70"/>
      <c r="Y529" s="70"/>
      <c r="Z529" s="71"/>
      <c r="AA529" s="94"/>
      <c r="AB529" s="96"/>
      <c r="AC529" s="94"/>
      <c r="AD529" s="96"/>
      <c r="AE529" s="72">
        <v>1</v>
      </c>
      <c r="AF529" s="73"/>
      <c r="AG529" s="74"/>
      <c r="AH529" s="72">
        <f t="shared" si="114"/>
        <v>1.3</v>
      </c>
      <c r="AI529" s="73"/>
      <c r="AJ529" s="74"/>
      <c r="AK529" s="78"/>
      <c r="AL529" s="79"/>
      <c r="AM529" s="80"/>
      <c r="AN529" s="88">
        <f>Z376*AH529*AK528</f>
        <v>92.47052932202398</v>
      </c>
      <c r="AO529" s="89"/>
      <c r="AP529" s="89"/>
      <c r="AQ529" s="90"/>
      <c r="AR529" s="88">
        <f>AH377*AH529*AK528</f>
        <v>33.5205668792337</v>
      </c>
      <c r="AS529" s="89"/>
      <c r="AT529" s="89"/>
      <c r="AU529" s="90"/>
      <c r="AV529" s="69">
        <f>AH359</f>
        <v>1095000</v>
      </c>
      <c r="AW529" s="70"/>
      <c r="AX529" s="70"/>
      <c r="AY529" s="71"/>
      <c r="AZ529" s="69" t="str">
        <f t="shared" si="115"/>
        <v>∞</v>
      </c>
      <c r="BA529" s="70"/>
      <c r="BB529" s="70"/>
      <c r="BC529" s="71"/>
      <c r="BD529" s="72">
        <f t="shared" si="116"/>
        <v>0</v>
      </c>
      <c r="BE529" s="73"/>
      <c r="BF529" s="74"/>
      <c r="BG529" s="78"/>
      <c r="BH529" s="79"/>
      <c r="BI529" s="80"/>
      <c r="BJ529" s="137"/>
      <c r="BK529" s="138"/>
      <c r="BL529" s="139"/>
    </row>
    <row r="530" spans="2:64" ht="18.75" customHeight="1">
      <c r="B530" s="94"/>
      <c r="C530" s="95"/>
      <c r="D530" s="96"/>
      <c r="E530" s="78"/>
      <c r="F530" s="79"/>
      <c r="G530" s="79"/>
      <c r="H530" s="80"/>
      <c r="I530" s="134"/>
      <c r="J530" s="135"/>
      <c r="K530" s="136"/>
      <c r="L530" s="91">
        <v>2</v>
      </c>
      <c r="M530" s="92"/>
      <c r="N530" s="93"/>
      <c r="O530" s="84">
        <v>1</v>
      </c>
      <c r="P530" s="85"/>
      <c r="Q530" s="85"/>
      <c r="R530" s="86"/>
      <c r="S530" s="72">
        <v>3677.77</v>
      </c>
      <c r="T530" s="73"/>
      <c r="U530" s="73"/>
      <c r="V530" s="74"/>
      <c r="W530" s="87">
        <f>ABS(S530/E528*10^6*I528)</f>
        <v>32.49211861436876</v>
      </c>
      <c r="X530" s="70"/>
      <c r="Y530" s="70"/>
      <c r="Z530" s="71"/>
      <c r="AA530" s="94"/>
      <c r="AB530" s="96"/>
      <c r="AC530" s="94"/>
      <c r="AD530" s="96"/>
      <c r="AE530" s="72">
        <v>1</v>
      </c>
      <c r="AF530" s="73"/>
      <c r="AG530" s="74"/>
      <c r="AH530" s="72">
        <f t="shared" si="114"/>
        <v>1.3</v>
      </c>
      <c r="AI530" s="73"/>
      <c r="AJ530" s="74"/>
      <c r="AK530" s="78"/>
      <c r="AL530" s="79"/>
      <c r="AM530" s="80"/>
      <c r="AN530" s="88">
        <f>Z376*AH530*AK528</f>
        <v>92.47052932202398</v>
      </c>
      <c r="AO530" s="89"/>
      <c r="AP530" s="89"/>
      <c r="AQ530" s="90"/>
      <c r="AR530" s="88">
        <f>AH377*AH530*AK528</f>
        <v>33.5205668792337</v>
      </c>
      <c r="AS530" s="89"/>
      <c r="AT530" s="89"/>
      <c r="AU530" s="90"/>
      <c r="AV530" s="69">
        <f>AH359</f>
        <v>1095000</v>
      </c>
      <c r="AW530" s="70"/>
      <c r="AX530" s="70"/>
      <c r="AY530" s="71"/>
      <c r="AZ530" s="69" t="str">
        <f t="shared" si="115"/>
        <v>∞</v>
      </c>
      <c r="BA530" s="70"/>
      <c r="BB530" s="70"/>
      <c r="BC530" s="71"/>
      <c r="BD530" s="72">
        <f t="shared" si="116"/>
        <v>0</v>
      </c>
      <c r="BE530" s="73"/>
      <c r="BF530" s="74"/>
      <c r="BG530" s="78"/>
      <c r="BH530" s="79"/>
      <c r="BI530" s="80"/>
      <c r="BJ530" s="137"/>
      <c r="BK530" s="138"/>
      <c r="BL530" s="139"/>
    </row>
    <row r="531" spans="2:64" ht="18.75" customHeight="1">
      <c r="B531" s="97"/>
      <c r="C531" s="98"/>
      <c r="D531" s="99"/>
      <c r="E531" s="81"/>
      <c r="F531" s="82"/>
      <c r="G531" s="82"/>
      <c r="H531" s="83"/>
      <c r="I531" s="140"/>
      <c r="J531" s="141"/>
      <c r="K531" s="142"/>
      <c r="L531" s="97"/>
      <c r="M531" s="98"/>
      <c r="N531" s="99"/>
      <c r="O531" s="84">
        <v>2</v>
      </c>
      <c r="P531" s="85"/>
      <c r="Q531" s="85"/>
      <c r="R531" s="86"/>
      <c r="S531" s="72">
        <v>544.25</v>
      </c>
      <c r="T531" s="73"/>
      <c r="U531" s="73"/>
      <c r="V531" s="74"/>
      <c r="W531" s="87">
        <f>ABS(S531/E528*10^6*I528)</f>
        <v>4.808303824293037</v>
      </c>
      <c r="X531" s="70"/>
      <c r="Y531" s="70"/>
      <c r="Z531" s="71"/>
      <c r="AA531" s="97"/>
      <c r="AB531" s="99"/>
      <c r="AC531" s="97"/>
      <c r="AD531" s="99"/>
      <c r="AE531" s="72">
        <v>1</v>
      </c>
      <c r="AF531" s="73"/>
      <c r="AG531" s="74"/>
      <c r="AH531" s="72">
        <f t="shared" si="114"/>
        <v>1.3</v>
      </c>
      <c r="AI531" s="73"/>
      <c r="AJ531" s="74"/>
      <c r="AK531" s="81"/>
      <c r="AL531" s="82"/>
      <c r="AM531" s="83"/>
      <c r="AN531" s="88">
        <f>Z376*AH531*AK528</f>
        <v>92.47052932202398</v>
      </c>
      <c r="AO531" s="89"/>
      <c r="AP531" s="89"/>
      <c r="AQ531" s="90"/>
      <c r="AR531" s="88">
        <f>AH377*AH531*AK528</f>
        <v>33.5205668792337</v>
      </c>
      <c r="AS531" s="89"/>
      <c r="AT531" s="89"/>
      <c r="AU531" s="90"/>
      <c r="AV531" s="69">
        <f>AH359</f>
        <v>1095000</v>
      </c>
      <c r="AW531" s="70"/>
      <c r="AX531" s="70"/>
      <c r="AY531" s="71"/>
      <c r="AZ531" s="69" t="str">
        <f t="shared" si="115"/>
        <v>∞</v>
      </c>
      <c r="BA531" s="70"/>
      <c r="BB531" s="70"/>
      <c r="BC531" s="71"/>
      <c r="BD531" s="72">
        <f t="shared" si="116"/>
        <v>0</v>
      </c>
      <c r="BE531" s="73"/>
      <c r="BF531" s="74"/>
      <c r="BG531" s="81"/>
      <c r="BH531" s="82"/>
      <c r="BI531" s="83"/>
      <c r="BJ531" s="122"/>
      <c r="BK531" s="123"/>
      <c r="BL531" s="124"/>
    </row>
    <row r="532" spans="2:64" ht="18.75" customHeight="1">
      <c r="B532" s="91">
        <v>1402</v>
      </c>
      <c r="C532" s="92"/>
      <c r="D532" s="93"/>
      <c r="E532" s="130">
        <v>128503486833.333</v>
      </c>
      <c r="F532" s="76"/>
      <c r="G532" s="76"/>
      <c r="H532" s="77"/>
      <c r="I532" s="131">
        <v>1435</v>
      </c>
      <c r="J532" s="132"/>
      <c r="K532" s="133"/>
      <c r="L532" s="91">
        <v>1</v>
      </c>
      <c r="M532" s="92"/>
      <c r="N532" s="93"/>
      <c r="O532" s="84">
        <v>1</v>
      </c>
      <c r="P532" s="85"/>
      <c r="Q532" s="85"/>
      <c r="R532" s="86"/>
      <c r="S532" s="72">
        <v>1058.83</v>
      </c>
      <c r="T532" s="73"/>
      <c r="U532" s="73"/>
      <c r="V532" s="74"/>
      <c r="W532" s="87">
        <f>ABS(S532/E532*10^6*I532)</f>
        <v>11.82396748479413</v>
      </c>
      <c r="X532" s="70"/>
      <c r="Y532" s="70"/>
      <c r="Z532" s="71"/>
      <c r="AA532" s="91">
        <v>30</v>
      </c>
      <c r="AB532" s="93"/>
      <c r="AC532" s="91">
        <v>14</v>
      </c>
      <c r="AD532" s="93"/>
      <c r="AE532" s="72">
        <v>1</v>
      </c>
      <c r="AF532" s="73"/>
      <c r="AG532" s="74"/>
      <c r="AH532" s="72">
        <f t="shared" si="114"/>
        <v>1.3</v>
      </c>
      <c r="AI532" s="73"/>
      <c r="AJ532" s="74"/>
      <c r="AK532" s="75">
        <f>IF(AA532&lt;25,1,IF(AC532&lt;=12,1,(25/AA532)^(1/4)))</f>
        <v>0.9554427922043668</v>
      </c>
      <c r="AL532" s="76"/>
      <c r="AM532" s="77"/>
      <c r="AN532" s="88">
        <f>Z376*AH532*AK532</f>
        <v>99.36605038925414</v>
      </c>
      <c r="AO532" s="89"/>
      <c r="AP532" s="89"/>
      <c r="AQ532" s="90"/>
      <c r="AR532" s="88">
        <f>AH377*AH532*AK532</f>
        <v>36.02019326610463</v>
      </c>
      <c r="AS532" s="89"/>
      <c r="AT532" s="89"/>
      <c r="AU532" s="90"/>
      <c r="AV532" s="69">
        <f>AH359</f>
        <v>1095000</v>
      </c>
      <c r="AW532" s="70"/>
      <c r="AX532" s="70"/>
      <c r="AY532" s="71"/>
      <c r="AZ532" s="69" t="str">
        <f t="shared" si="115"/>
        <v>∞</v>
      </c>
      <c r="BA532" s="70"/>
      <c r="BB532" s="70"/>
      <c r="BC532" s="71"/>
      <c r="BD532" s="72">
        <f t="shared" si="116"/>
        <v>0</v>
      </c>
      <c r="BE532" s="73"/>
      <c r="BF532" s="74"/>
      <c r="BG532" s="75">
        <f>SUM(BD532:BD535)</f>
        <v>0.03960715828541176</v>
      </c>
      <c r="BH532" s="76"/>
      <c r="BI532" s="77"/>
      <c r="BJ532" s="114" t="str">
        <f>IF(BG532&lt;=1,"O.K","N.G")</f>
        <v>O.K</v>
      </c>
      <c r="BK532" s="117"/>
      <c r="BL532" s="118"/>
    </row>
    <row r="533" spans="2:64" ht="18.75" customHeight="1">
      <c r="B533" s="94"/>
      <c r="C533" s="95"/>
      <c r="D533" s="96"/>
      <c r="E533" s="78"/>
      <c r="F533" s="79"/>
      <c r="G533" s="79"/>
      <c r="H533" s="80"/>
      <c r="I533" s="134"/>
      <c r="J533" s="135"/>
      <c r="K533" s="136"/>
      <c r="L533" s="97"/>
      <c r="M533" s="98"/>
      <c r="N533" s="99"/>
      <c r="O533" s="84">
        <v>2</v>
      </c>
      <c r="P533" s="85"/>
      <c r="Q533" s="85"/>
      <c r="R533" s="86"/>
      <c r="S533" s="72">
        <v>544.59</v>
      </c>
      <c r="T533" s="73"/>
      <c r="U533" s="73"/>
      <c r="V533" s="74"/>
      <c r="W533" s="87">
        <f>ABS(S533/E532*10^6*I532)</f>
        <v>6.081443151916773</v>
      </c>
      <c r="X533" s="70"/>
      <c r="Y533" s="70"/>
      <c r="Z533" s="71"/>
      <c r="AA533" s="94"/>
      <c r="AB533" s="96"/>
      <c r="AC533" s="94"/>
      <c r="AD533" s="96"/>
      <c r="AE533" s="72">
        <v>1</v>
      </c>
      <c r="AF533" s="73"/>
      <c r="AG533" s="74"/>
      <c r="AH533" s="72">
        <f t="shared" si="114"/>
        <v>1.3</v>
      </c>
      <c r="AI533" s="73"/>
      <c r="AJ533" s="74"/>
      <c r="AK533" s="78"/>
      <c r="AL533" s="79"/>
      <c r="AM533" s="80"/>
      <c r="AN533" s="88">
        <f>Z376*AH533*AK532</f>
        <v>99.36605038925414</v>
      </c>
      <c r="AO533" s="89"/>
      <c r="AP533" s="89"/>
      <c r="AQ533" s="90"/>
      <c r="AR533" s="88">
        <f>AH377*AH533*AK532</f>
        <v>36.02019326610463</v>
      </c>
      <c r="AS533" s="89"/>
      <c r="AT533" s="89"/>
      <c r="AU533" s="90"/>
      <c r="AV533" s="69">
        <f>AH359</f>
        <v>1095000</v>
      </c>
      <c r="AW533" s="70"/>
      <c r="AX533" s="70"/>
      <c r="AY533" s="71"/>
      <c r="AZ533" s="69" t="str">
        <f t="shared" si="115"/>
        <v>∞</v>
      </c>
      <c r="BA533" s="70"/>
      <c r="BB533" s="70"/>
      <c r="BC533" s="71"/>
      <c r="BD533" s="72">
        <f t="shared" si="116"/>
        <v>0</v>
      </c>
      <c r="BE533" s="73"/>
      <c r="BF533" s="74"/>
      <c r="BG533" s="78"/>
      <c r="BH533" s="79"/>
      <c r="BI533" s="80"/>
      <c r="BJ533" s="137"/>
      <c r="BK533" s="138"/>
      <c r="BL533" s="139"/>
    </row>
    <row r="534" spans="2:64" ht="18.75" customHeight="1">
      <c r="B534" s="94"/>
      <c r="C534" s="95"/>
      <c r="D534" s="96"/>
      <c r="E534" s="78"/>
      <c r="F534" s="79"/>
      <c r="G534" s="79"/>
      <c r="H534" s="80"/>
      <c r="I534" s="134"/>
      <c r="J534" s="135"/>
      <c r="K534" s="136"/>
      <c r="L534" s="91">
        <v>2</v>
      </c>
      <c r="M534" s="92"/>
      <c r="N534" s="93"/>
      <c r="O534" s="84">
        <v>1</v>
      </c>
      <c r="P534" s="85"/>
      <c r="Q534" s="85"/>
      <c r="R534" s="86"/>
      <c r="S534" s="72">
        <v>3707.64</v>
      </c>
      <c r="T534" s="73"/>
      <c r="U534" s="73"/>
      <c r="V534" s="74"/>
      <c r="W534" s="87">
        <f>ABS(S534/E532*10^6*I532)</f>
        <v>41.403260962876104</v>
      </c>
      <c r="X534" s="70"/>
      <c r="Y534" s="70"/>
      <c r="Z534" s="71"/>
      <c r="AA534" s="94"/>
      <c r="AB534" s="96"/>
      <c r="AC534" s="94"/>
      <c r="AD534" s="96"/>
      <c r="AE534" s="72">
        <v>1</v>
      </c>
      <c r="AF534" s="73"/>
      <c r="AG534" s="74"/>
      <c r="AH534" s="72">
        <f t="shared" si="114"/>
        <v>1.3</v>
      </c>
      <c r="AI534" s="73"/>
      <c r="AJ534" s="74"/>
      <c r="AK534" s="78"/>
      <c r="AL534" s="79"/>
      <c r="AM534" s="80"/>
      <c r="AN534" s="88">
        <f>Z376*AH534*AK532</f>
        <v>99.36605038925414</v>
      </c>
      <c r="AO534" s="89"/>
      <c r="AP534" s="89"/>
      <c r="AQ534" s="90"/>
      <c r="AR534" s="88">
        <f>AH377*AH534*AK532</f>
        <v>36.02019326610463</v>
      </c>
      <c r="AS534" s="89"/>
      <c r="AT534" s="89"/>
      <c r="AU534" s="90"/>
      <c r="AV534" s="69">
        <f>AH359</f>
        <v>1095000</v>
      </c>
      <c r="AW534" s="70"/>
      <c r="AX534" s="70"/>
      <c r="AY534" s="71"/>
      <c r="AZ534" s="69">
        <f t="shared" si="115"/>
        <v>27646517.634750735</v>
      </c>
      <c r="BA534" s="70"/>
      <c r="BB534" s="70"/>
      <c r="BC534" s="71"/>
      <c r="BD534" s="72">
        <f t="shared" si="116"/>
        <v>0.03960715828541176</v>
      </c>
      <c r="BE534" s="73"/>
      <c r="BF534" s="74"/>
      <c r="BG534" s="78"/>
      <c r="BH534" s="79"/>
      <c r="BI534" s="80"/>
      <c r="BJ534" s="137"/>
      <c r="BK534" s="138"/>
      <c r="BL534" s="139"/>
    </row>
    <row r="535" spans="2:64" ht="18.75" customHeight="1">
      <c r="B535" s="97"/>
      <c r="C535" s="98"/>
      <c r="D535" s="99"/>
      <c r="E535" s="81"/>
      <c r="F535" s="82"/>
      <c r="G535" s="82"/>
      <c r="H535" s="83"/>
      <c r="I535" s="140"/>
      <c r="J535" s="141"/>
      <c r="K535" s="142"/>
      <c r="L535" s="97"/>
      <c r="M535" s="98"/>
      <c r="N535" s="99"/>
      <c r="O535" s="84">
        <v>2</v>
      </c>
      <c r="P535" s="85"/>
      <c r="Q535" s="85"/>
      <c r="R535" s="86"/>
      <c r="S535" s="72">
        <v>1893.78</v>
      </c>
      <c r="T535" s="73"/>
      <c r="U535" s="73"/>
      <c r="V535" s="74"/>
      <c r="W535" s="87">
        <f>ABS(S535/E532*10^6*I532)</f>
        <v>21.147864287329817</v>
      </c>
      <c r="X535" s="70"/>
      <c r="Y535" s="70"/>
      <c r="Z535" s="71"/>
      <c r="AA535" s="97"/>
      <c r="AB535" s="99"/>
      <c r="AC535" s="97"/>
      <c r="AD535" s="99"/>
      <c r="AE535" s="72">
        <v>1</v>
      </c>
      <c r="AF535" s="73"/>
      <c r="AG535" s="74"/>
      <c r="AH535" s="72">
        <f t="shared" si="114"/>
        <v>1.3</v>
      </c>
      <c r="AI535" s="73"/>
      <c r="AJ535" s="74"/>
      <c r="AK535" s="81"/>
      <c r="AL535" s="82"/>
      <c r="AM535" s="83"/>
      <c r="AN535" s="88">
        <f>Z376*AH535*AK532</f>
        <v>99.36605038925414</v>
      </c>
      <c r="AO535" s="89"/>
      <c r="AP535" s="89"/>
      <c r="AQ535" s="90"/>
      <c r="AR535" s="88">
        <f>AH377*AH535*AK532</f>
        <v>36.02019326610463</v>
      </c>
      <c r="AS535" s="89"/>
      <c r="AT535" s="89"/>
      <c r="AU535" s="90"/>
      <c r="AV535" s="69">
        <f>AH359</f>
        <v>1095000</v>
      </c>
      <c r="AW535" s="70"/>
      <c r="AX535" s="70"/>
      <c r="AY535" s="71"/>
      <c r="AZ535" s="69" t="str">
        <f t="shared" si="115"/>
        <v>∞</v>
      </c>
      <c r="BA535" s="70"/>
      <c r="BB535" s="70"/>
      <c r="BC535" s="71"/>
      <c r="BD535" s="72">
        <f t="shared" si="116"/>
        <v>0</v>
      </c>
      <c r="BE535" s="73"/>
      <c r="BF535" s="74"/>
      <c r="BG535" s="81"/>
      <c r="BH535" s="82"/>
      <c r="BI535" s="83"/>
      <c r="BJ535" s="122"/>
      <c r="BK535" s="123"/>
      <c r="BL535" s="124"/>
    </row>
    <row r="536" spans="2:64" ht="18.75" customHeight="1">
      <c r="B536" s="91">
        <v>1502</v>
      </c>
      <c r="C536" s="92"/>
      <c r="D536" s="93"/>
      <c r="E536" s="130">
        <v>161861132000</v>
      </c>
      <c r="F536" s="76"/>
      <c r="G536" s="76"/>
      <c r="H536" s="77"/>
      <c r="I536" s="131">
        <v>1430</v>
      </c>
      <c r="J536" s="132"/>
      <c r="K536" s="133"/>
      <c r="L536" s="91">
        <v>1</v>
      </c>
      <c r="M536" s="92"/>
      <c r="N536" s="93"/>
      <c r="O536" s="84">
        <v>1</v>
      </c>
      <c r="P536" s="85"/>
      <c r="Q536" s="85"/>
      <c r="R536" s="86"/>
      <c r="S536" s="72">
        <v>981.03</v>
      </c>
      <c r="T536" s="73"/>
      <c r="U536" s="73"/>
      <c r="V536" s="74"/>
      <c r="W536" s="87">
        <f>ABS(S536/E536*10^6*I536)</f>
        <v>8.667138816253923</v>
      </c>
      <c r="X536" s="70"/>
      <c r="Y536" s="70"/>
      <c r="Z536" s="71"/>
      <c r="AA536" s="91">
        <v>40</v>
      </c>
      <c r="AB536" s="93"/>
      <c r="AC536" s="91">
        <v>14</v>
      </c>
      <c r="AD536" s="93"/>
      <c r="AE536" s="72">
        <v>8.644588</v>
      </c>
      <c r="AF536" s="73"/>
      <c r="AG536" s="74"/>
      <c r="AH536" s="72">
        <f t="shared" si="114"/>
        <v>1.3</v>
      </c>
      <c r="AI536" s="73"/>
      <c r="AJ536" s="74"/>
      <c r="AK536" s="75">
        <f>IF(AA536&lt;25,1,IF(AC536&lt;=12,1,(25/AA536)^(1/4)))</f>
        <v>0.8891397050194614</v>
      </c>
      <c r="AL536" s="76"/>
      <c r="AM536" s="77"/>
      <c r="AN536" s="88">
        <f>Z376*AH536*AK536</f>
        <v>92.47052932202398</v>
      </c>
      <c r="AO536" s="89"/>
      <c r="AP536" s="89"/>
      <c r="AQ536" s="90"/>
      <c r="AR536" s="88">
        <f>AH377*AH536*AK536</f>
        <v>33.5205668792337</v>
      </c>
      <c r="AS536" s="89"/>
      <c r="AT536" s="89"/>
      <c r="AU536" s="90"/>
      <c r="AV536" s="69">
        <f>AH359</f>
        <v>1095000</v>
      </c>
      <c r="AW536" s="70"/>
      <c r="AX536" s="70"/>
      <c r="AY536" s="71"/>
      <c r="AZ536" s="69" t="str">
        <f t="shared" si="115"/>
        <v>∞</v>
      </c>
      <c r="BA536" s="70"/>
      <c r="BB536" s="70"/>
      <c r="BC536" s="71"/>
      <c r="BD536" s="72">
        <f t="shared" si="116"/>
        <v>0</v>
      </c>
      <c r="BE536" s="73"/>
      <c r="BF536" s="74"/>
      <c r="BG536" s="75">
        <f>SUM(BD536:BD539)</f>
        <v>0</v>
      </c>
      <c r="BH536" s="76"/>
      <c r="BI536" s="77"/>
      <c r="BJ536" s="114" t="str">
        <f>IF(BG536&lt;=1,"O.K","N.G")</f>
        <v>O.K</v>
      </c>
      <c r="BK536" s="117"/>
      <c r="BL536" s="118"/>
    </row>
    <row r="537" spans="2:64" ht="18.75" customHeight="1">
      <c r="B537" s="94"/>
      <c r="C537" s="95"/>
      <c r="D537" s="96"/>
      <c r="E537" s="78"/>
      <c r="F537" s="79"/>
      <c r="G537" s="79"/>
      <c r="H537" s="80"/>
      <c r="I537" s="134"/>
      <c r="J537" s="135"/>
      <c r="K537" s="136"/>
      <c r="L537" s="97"/>
      <c r="M537" s="98"/>
      <c r="N537" s="99"/>
      <c r="O537" s="84">
        <v>2</v>
      </c>
      <c r="P537" s="85"/>
      <c r="Q537" s="85"/>
      <c r="R537" s="86"/>
      <c r="S537" s="72">
        <v>11.72</v>
      </c>
      <c r="T537" s="73"/>
      <c r="U537" s="73"/>
      <c r="V537" s="74"/>
      <c r="W537" s="87">
        <f>ABS(S537/E536*10^6*I536)</f>
        <v>0.1035430791377389</v>
      </c>
      <c r="X537" s="70"/>
      <c r="Y537" s="70"/>
      <c r="Z537" s="71"/>
      <c r="AA537" s="94"/>
      <c r="AB537" s="96"/>
      <c r="AC537" s="94"/>
      <c r="AD537" s="96"/>
      <c r="AE537" s="72">
        <v>1.016218</v>
      </c>
      <c r="AF537" s="73"/>
      <c r="AG537" s="74"/>
      <c r="AH537" s="72">
        <f t="shared" si="114"/>
        <v>1.3</v>
      </c>
      <c r="AI537" s="73"/>
      <c r="AJ537" s="74"/>
      <c r="AK537" s="78"/>
      <c r="AL537" s="79"/>
      <c r="AM537" s="80"/>
      <c r="AN537" s="88">
        <f>Z376*AH537*AK536</f>
        <v>92.47052932202398</v>
      </c>
      <c r="AO537" s="89"/>
      <c r="AP537" s="89"/>
      <c r="AQ537" s="90"/>
      <c r="AR537" s="88">
        <f>AH377*AH537*AK536</f>
        <v>33.5205668792337</v>
      </c>
      <c r="AS537" s="89"/>
      <c r="AT537" s="89"/>
      <c r="AU537" s="90"/>
      <c r="AV537" s="69">
        <f>AH359</f>
        <v>1095000</v>
      </c>
      <c r="AW537" s="70"/>
      <c r="AX537" s="70"/>
      <c r="AY537" s="71"/>
      <c r="AZ537" s="69" t="str">
        <f t="shared" si="115"/>
        <v>∞</v>
      </c>
      <c r="BA537" s="70"/>
      <c r="BB537" s="70"/>
      <c r="BC537" s="71"/>
      <c r="BD537" s="72">
        <f t="shared" si="116"/>
        <v>0</v>
      </c>
      <c r="BE537" s="73"/>
      <c r="BF537" s="74"/>
      <c r="BG537" s="78"/>
      <c r="BH537" s="79"/>
      <c r="BI537" s="80"/>
      <c r="BJ537" s="137"/>
      <c r="BK537" s="138"/>
      <c r="BL537" s="139"/>
    </row>
    <row r="538" spans="2:64" ht="18.75" customHeight="1">
      <c r="B538" s="94"/>
      <c r="C538" s="95"/>
      <c r="D538" s="96"/>
      <c r="E538" s="78"/>
      <c r="F538" s="79"/>
      <c r="G538" s="79"/>
      <c r="H538" s="80"/>
      <c r="I538" s="134"/>
      <c r="J538" s="135"/>
      <c r="K538" s="136"/>
      <c r="L538" s="91">
        <v>2</v>
      </c>
      <c r="M538" s="92"/>
      <c r="N538" s="93"/>
      <c r="O538" s="84">
        <v>1</v>
      </c>
      <c r="P538" s="85"/>
      <c r="Q538" s="85"/>
      <c r="R538" s="86"/>
      <c r="S538" s="72">
        <v>3332.23</v>
      </c>
      <c r="T538" s="73"/>
      <c r="U538" s="73"/>
      <c r="V538" s="74"/>
      <c r="W538" s="87">
        <f>ABS(S538/E536*10^6*I536)</f>
        <v>29.439364726548433</v>
      </c>
      <c r="X538" s="70"/>
      <c r="Y538" s="70"/>
      <c r="Z538" s="71"/>
      <c r="AA538" s="94"/>
      <c r="AB538" s="96"/>
      <c r="AC538" s="94"/>
      <c r="AD538" s="96"/>
      <c r="AE538" s="72">
        <v>1</v>
      </c>
      <c r="AF538" s="73"/>
      <c r="AG538" s="74"/>
      <c r="AH538" s="72">
        <f t="shared" si="114"/>
        <v>1.3</v>
      </c>
      <c r="AI538" s="73"/>
      <c r="AJ538" s="74"/>
      <c r="AK538" s="78"/>
      <c r="AL538" s="79"/>
      <c r="AM538" s="80"/>
      <c r="AN538" s="88">
        <f>Z376*AH538*AK536</f>
        <v>92.47052932202398</v>
      </c>
      <c r="AO538" s="89"/>
      <c r="AP538" s="89"/>
      <c r="AQ538" s="90"/>
      <c r="AR538" s="88">
        <f>AH377*AH538*AK536</f>
        <v>33.5205668792337</v>
      </c>
      <c r="AS538" s="89"/>
      <c r="AT538" s="89"/>
      <c r="AU538" s="90"/>
      <c r="AV538" s="69">
        <f>AH359</f>
        <v>1095000</v>
      </c>
      <c r="AW538" s="70"/>
      <c r="AX538" s="70"/>
      <c r="AY538" s="71"/>
      <c r="AZ538" s="69" t="str">
        <f t="shared" si="115"/>
        <v>∞</v>
      </c>
      <c r="BA538" s="70"/>
      <c r="BB538" s="70"/>
      <c r="BC538" s="71"/>
      <c r="BD538" s="72">
        <f t="shared" si="116"/>
        <v>0</v>
      </c>
      <c r="BE538" s="73"/>
      <c r="BF538" s="74"/>
      <c r="BG538" s="78"/>
      <c r="BH538" s="79"/>
      <c r="BI538" s="80"/>
      <c r="BJ538" s="137"/>
      <c r="BK538" s="138"/>
      <c r="BL538" s="139"/>
    </row>
    <row r="539" spans="2:64" ht="18.75" customHeight="1">
      <c r="B539" s="97"/>
      <c r="C539" s="98"/>
      <c r="D539" s="99"/>
      <c r="E539" s="81"/>
      <c r="F539" s="82"/>
      <c r="G539" s="82"/>
      <c r="H539" s="83"/>
      <c r="I539" s="140"/>
      <c r="J539" s="141"/>
      <c r="K539" s="142"/>
      <c r="L539" s="97"/>
      <c r="M539" s="98"/>
      <c r="N539" s="99"/>
      <c r="O539" s="84">
        <v>2</v>
      </c>
      <c r="P539" s="85"/>
      <c r="Q539" s="85"/>
      <c r="R539" s="86"/>
      <c r="S539" s="72">
        <v>21.21</v>
      </c>
      <c r="T539" s="73"/>
      <c r="U539" s="73"/>
      <c r="V539" s="74"/>
      <c r="W539" s="87">
        <f>ABS(S539/E536*10^6*I536)</f>
        <v>0.18738470209141997</v>
      </c>
      <c r="X539" s="70"/>
      <c r="Y539" s="70"/>
      <c r="Z539" s="71"/>
      <c r="AA539" s="97"/>
      <c r="AB539" s="99"/>
      <c r="AC539" s="97"/>
      <c r="AD539" s="99"/>
      <c r="AE539" s="72">
        <v>1.029115</v>
      </c>
      <c r="AF539" s="73"/>
      <c r="AG539" s="74"/>
      <c r="AH539" s="72">
        <f t="shared" si="114"/>
        <v>1.3</v>
      </c>
      <c r="AI539" s="73"/>
      <c r="AJ539" s="74"/>
      <c r="AK539" s="81"/>
      <c r="AL539" s="82"/>
      <c r="AM539" s="83"/>
      <c r="AN539" s="88">
        <f>Z376*AH539*AK536</f>
        <v>92.47052932202398</v>
      </c>
      <c r="AO539" s="89"/>
      <c r="AP539" s="89"/>
      <c r="AQ539" s="90"/>
      <c r="AR539" s="88">
        <f>AH377*AH539*AK536</f>
        <v>33.5205668792337</v>
      </c>
      <c r="AS539" s="89"/>
      <c r="AT539" s="89"/>
      <c r="AU539" s="90"/>
      <c r="AV539" s="69">
        <f>AH359</f>
        <v>1095000</v>
      </c>
      <c r="AW539" s="70"/>
      <c r="AX539" s="70"/>
      <c r="AY539" s="71"/>
      <c r="AZ539" s="69" t="str">
        <f t="shared" si="115"/>
        <v>∞</v>
      </c>
      <c r="BA539" s="70"/>
      <c r="BB539" s="70"/>
      <c r="BC539" s="71"/>
      <c r="BD539" s="72">
        <f t="shared" si="116"/>
        <v>0</v>
      </c>
      <c r="BE539" s="73"/>
      <c r="BF539" s="74"/>
      <c r="BG539" s="81"/>
      <c r="BH539" s="82"/>
      <c r="BI539" s="83"/>
      <c r="BJ539" s="122"/>
      <c r="BK539" s="123"/>
      <c r="BL539" s="124"/>
    </row>
    <row r="540" spans="2:64" ht="18.75" customHeight="1">
      <c r="B540" s="91">
        <v>1602</v>
      </c>
      <c r="C540" s="92"/>
      <c r="D540" s="93"/>
      <c r="E540" s="130">
        <v>161861132000</v>
      </c>
      <c r="F540" s="76"/>
      <c r="G540" s="76"/>
      <c r="H540" s="77"/>
      <c r="I540" s="131">
        <v>1430</v>
      </c>
      <c r="J540" s="132"/>
      <c r="K540" s="133"/>
      <c r="L540" s="91">
        <v>1</v>
      </c>
      <c r="M540" s="92"/>
      <c r="N540" s="93"/>
      <c r="O540" s="84">
        <v>1</v>
      </c>
      <c r="P540" s="85"/>
      <c r="Q540" s="85"/>
      <c r="R540" s="86"/>
      <c r="S540" s="72">
        <v>802.85</v>
      </c>
      <c r="T540" s="73"/>
      <c r="U540" s="73"/>
      <c r="V540" s="74"/>
      <c r="W540" s="87">
        <f>ABS(S540/E540*10^6*I540)</f>
        <v>7.0929659629465585</v>
      </c>
      <c r="X540" s="70"/>
      <c r="Y540" s="70"/>
      <c r="Z540" s="71"/>
      <c r="AA540" s="91">
        <v>40</v>
      </c>
      <c r="AB540" s="93"/>
      <c r="AC540" s="91">
        <v>14</v>
      </c>
      <c r="AD540" s="93"/>
      <c r="AE540" s="72">
        <v>1.117976</v>
      </c>
      <c r="AF540" s="73"/>
      <c r="AG540" s="74"/>
      <c r="AH540" s="72">
        <f aca="true" t="shared" si="117" ref="AH540:AH575">IF(AE540&lt;=-1,1.3*(1-AE540)/(1.6-AE540),IF(AE540&lt;1,1,1.3))</f>
        <v>1.3</v>
      </c>
      <c r="AI540" s="73"/>
      <c r="AJ540" s="74"/>
      <c r="AK540" s="75">
        <f>IF(AA540&lt;25,1,IF(AC540&lt;=12,1,(25/AA540)^(1/4)))</f>
        <v>0.8891397050194614</v>
      </c>
      <c r="AL540" s="76"/>
      <c r="AM540" s="77"/>
      <c r="AN540" s="88">
        <f>Z376*AH540*AK540</f>
        <v>92.47052932202398</v>
      </c>
      <c r="AO540" s="89"/>
      <c r="AP540" s="89"/>
      <c r="AQ540" s="90"/>
      <c r="AR540" s="88">
        <f>AH377*AH540*AK540</f>
        <v>33.5205668792337</v>
      </c>
      <c r="AS540" s="89"/>
      <c r="AT540" s="89"/>
      <c r="AU540" s="90"/>
      <c r="AV540" s="69">
        <f>AH359</f>
        <v>1095000</v>
      </c>
      <c r="AW540" s="70"/>
      <c r="AX540" s="70"/>
      <c r="AY540" s="71"/>
      <c r="AZ540" s="69" t="str">
        <f aca="true" t="shared" si="118" ref="AZ540:AZ575">IF(W540&lt;=AR540,"∞",2*10^6*AN540^3/W540^3)</f>
        <v>∞</v>
      </c>
      <c r="BA540" s="70"/>
      <c r="BB540" s="70"/>
      <c r="BC540" s="71"/>
      <c r="BD540" s="72">
        <f aca="true" t="shared" si="119" ref="BD540:BD575">IF(W540&lt;=AR540,0,AV540/AZ540)</f>
        <v>0</v>
      </c>
      <c r="BE540" s="73"/>
      <c r="BF540" s="74"/>
      <c r="BG540" s="75">
        <f>SUM(BD540:BD543)</f>
        <v>0</v>
      </c>
      <c r="BH540" s="76"/>
      <c r="BI540" s="77"/>
      <c r="BJ540" s="114" t="str">
        <f>IF(BG540&lt;=1,"O.K","N.G")</f>
        <v>O.K</v>
      </c>
      <c r="BK540" s="117"/>
      <c r="BL540" s="118"/>
    </row>
    <row r="541" spans="2:64" ht="18.75" customHeight="1">
      <c r="B541" s="94"/>
      <c r="C541" s="95"/>
      <c r="D541" s="96"/>
      <c r="E541" s="78"/>
      <c r="F541" s="79"/>
      <c r="G541" s="79"/>
      <c r="H541" s="80"/>
      <c r="I541" s="134"/>
      <c r="J541" s="135"/>
      <c r="K541" s="136"/>
      <c r="L541" s="97"/>
      <c r="M541" s="98"/>
      <c r="N541" s="99"/>
      <c r="O541" s="84">
        <v>2</v>
      </c>
      <c r="P541" s="85"/>
      <c r="Q541" s="85"/>
      <c r="R541" s="86"/>
      <c r="S541" s="72">
        <v>242.07</v>
      </c>
      <c r="T541" s="73"/>
      <c r="U541" s="73"/>
      <c r="V541" s="74"/>
      <c r="W541" s="87">
        <f>ABS(S541/E540*10^6*I540)</f>
        <v>2.138623990347479</v>
      </c>
      <c r="X541" s="70"/>
      <c r="Y541" s="70"/>
      <c r="Z541" s="71"/>
      <c r="AA541" s="94"/>
      <c r="AB541" s="96"/>
      <c r="AC541" s="94"/>
      <c r="AD541" s="96"/>
      <c r="AE541" s="72">
        <v>1.034366</v>
      </c>
      <c r="AF541" s="73"/>
      <c r="AG541" s="74"/>
      <c r="AH541" s="72">
        <f t="shared" si="117"/>
        <v>1.3</v>
      </c>
      <c r="AI541" s="73"/>
      <c r="AJ541" s="74"/>
      <c r="AK541" s="78"/>
      <c r="AL541" s="79"/>
      <c r="AM541" s="80"/>
      <c r="AN541" s="88">
        <f>Z376*AH541*AK540</f>
        <v>92.47052932202398</v>
      </c>
      <c r="AO541" s="89"/>
      <c r="AP541" s="89"/>
      <c r="AQ541" s="90"/>
      <c r="AR541" s="88">
        <f>AH377*AH541*AK540</f>
        <v>33.5205668792337</v>
      </c>
      <c r="AS541" s="89"/>
      <c r="AT541" s="89"/>
      <c r="AU541" s="90"/>
      <c r="AV541" s="69">
        <f>AH359</f>
        <v>1095000</v>
      </c>
      <c r="AW541" s="70"/>
      <c r="AX541" s="70"/>
      <c r="AY541" s="71"/>
      <c r="AZ541" s="69" t="str">
        <f t="shared" si="118"/>
        <v>∞</v>
      </c>
      <c r="BA541" s="70"/>
      <c r="BB541" s="70"/>
      <c r="BC541" s="71"/>
      <c r="BD541" s="72">
        <f t="shared" si="119"/>
        <v>0</v>
      </c>
      <c r="BE541" s="73"/>
      <c r="BF541" s="74"/>
      <c r="BG541" s="78"/>
      <c r="BH541" s="79"/>
      <c r="BI541" s="80"/>
      <c r="BJ541" s="137"/>
      <c r="BK541" s="138"/>
      <c r="BL541" s="139"/>
    </row>
    <row r="542" spans="2:64" ht="18.75" customHeight="1">
      <c r="B542" s="94"/>
      <c r="C542" s="95"/>
      <c r="D542" s="96"/>
      <c r="E542" s="78"/>
      <c r="F542" s="79"/>
      <c r="G542" s="79"/>
      <c r="H542" s="80"/>
      <c r="I542" s="134"/>
      <c r="J542" s="135"/>
      <c r="K542" s="136"/>
      <c r="L542" s="91">
        <v>2</v>
      </c>
      <c r="M542" s="92"/>
      <c r="N542" s="93"/>
      <c r="O542" s="84">
        <v>1</v>
      </c>
      <c r="P542" s="85"/>
      <c r="Q542" s="85"/>
      <c r="R542" s="86"/>
      <c r="S542" s="72">
        <v>2695.39</v>
      </c>
      <c r="T542" s="73"/>
      <c r="U542" s="73"/>
      <c r="V542" s="74"/>
      <c r="W542" s="87">
        <f>ABS(S542/E540*10^6*I540)</f>
        <v>23.813052907599833</v>
      </c>
      <c r="X542" s="70"/>
      <c r="Y542" s="70"/>
      <c r="Z542" s="71"/>
      <c r="AA542" s="94"/>
      <c r="AB542" s="96"/>
      <c r="AC542" s="94"/>
      <c r="AD542" s="96"/>
      <c r="AE542" s="72">
        <v>1.455472</v>
      </c>
      <c r="AF542" s="73"/>
      <c r="AG542" s="74"/>
      <c r="AH542" s="72">
        <f t="shared" si="117"/>
        <v>1.3</v>
      </c>
      <c r="AI542" s="73"/>
      <c r="AJ542" s="74"/>
      <c r="AK542" s="78"/>
      <c r="AL542" s="79"/>
      <c r="AM542" s="80"/>
      <c r="AN542" s="88">
        <f>Z376*AH542*AK540</f>
        <v>92.47052932202398</v>
      </c>
      <c r="AO542" s="89"/>
      <c r="AP542" s="89"/>
      <c r="AQ542" s="90"/>
      <c r="AR542" s="88">
        <f>AH377*AH542*AK540</f>
        <v>33.5205668792337</v>
      </c>
      <c r="AS542" s="89"/>
      <c r="AT542" s="89"/>
      <c r="AU542" s="90"/>
      <c r="AV542" s="69">
        <f>AH359</f>
        <v>1095000</v>
      </c>
      <c r="AW542" s="70"/>
      <c r="AX542" s="70"/>
      <c r="AY542" s="71"/>
      <c r="AZ542" s="69" t="str">
        <f t="shared" si="118"/>
        <v>∞</v>
      </c>
      <c r="BA542" s="70"/>
      <c r="BB542" s="70"/>
      <c r="BC542" s="71"/>
      <c r="BD542" s="72">
        <f t="shared" si="119"/>
        <v>0</v>
      </c>
      <c r="BE542" s="73"/>
      <c r="BF542" s="74"/>
      <c r="BG542" s="78"/>
      <c r="BH542" s="79"/>
      <c r="BI542" s="80"/>
      <c r="BJ542" s="137"/>
      <c r="BK542" s="138"/>
      <c r="BL542" s="139"/>
    </row>
    <row r="543" spans="2:64" ht="18.75" customHeight="1">
      <c r="B543" s="97"/>
      <c r="C543" s="98"/>
      <c r="D543" s="99"/>
      <c r="E543" s="81"/>
      <c r="F543" s="82"/>
      <c r="G543" s="82"/>
      <c r="H543" s="83"/>
      <c r="I543" s="140"/>
      <c r="J543" s="141"/>
      <c r="K543" s="142"/>
      <c r="L543" s="97"/>
      <c r="M543" s="98"/>
      <c r="N543" s="99"/>
      <c r="O543" s="84">
        <v>2</v>
      </c>
      <c r="P543" s="85"/>
      <c r="Q543" s="85"/>
      <c r="R543" s="86"/>
      <c r="S543" s="72">
        <v>747.05</v>
      </c>
      <c r="T543" s="73"/>
      <c r="U543" s="73"/>
      <c r="V543" s="74"/>
      <c r="W543" s="87">
        <f>ABS(S543/E540*10^6*I540)</f>
        <v>6.599987821659372</v>
      </c>
      <c r="X543" s="70"/>
      <c r="Y543" s="70"/>
      <c r="Z543" s="71"/>
      <c r="AA543" s="97"/>
      <c r="AB543" s="99"/>
      <c r="AC543" s="97"/>
      <c r="AD543" s="99"/>
      <c r="AE543" s="72">
        <v>1.108287</v>
      </c>
      <c r="AF543" s="73"/>
      <c r="AG543" s="74"/>
      <c r="AH543" s="72">
        <f t="shared" si="117"/>
        <v>1.3</v>
      </c>
      <c r="AI543" s="73"/>
      <c r="AJ543" s="74"/>
      <c r="AK543" s="81"/>
      <c r="AL543" s="82"/>
      <c r="AM543" s="83"/>
      <c r="AN543" s="88">
        <f>Z376*AH543*AK540</f>
        <v>92.47052932202398</v>
      </c>
      <c r="AO543" s="89"/>
      <c r="AP543" s="89"/>
      <c r="AQ543" s="90"/>
      <c r="AR543" s="88">
        <f>AH377*AH543*AK540</f>
        <v>33.5205668792337</v>
      </c>
      <c r="AS543" s="89"/>
      <c r="AT543" s="89"/>
      <c r="AU543" s="90"/>
      <c r="AV543" s="69">
        <f>AH359</f>
        <v>1095000</v>
      </c>
      <c r="AW543" s="70"/>
      <c r="AX543" s="70"/>
      <c r="AY543" s="71"/>
      <c r="AZ543" s="69" t="str">
        <f t="shared" si="118"/>
        <v>∞</v>
      </c>
      <c r="BA543" s="70"/>
      <c r="BB543" s="70"/>
      <c r="BC543" s="71"/>
      <c r="BD543" s="72">
        <f t="shared" si="119"/>
        <v>0</v>
      </c>
      <c r="BE543" s="73"/>
      <c r="BF543" s="74"/>
      <c r="BG543" s="81"/>
      <c r="BH543" s="82"/>
      <c r="BI543" s="83"/>
      <c r="BJ543" s="122"/>
      <c r="BK543" s="123"/>
      <c r="BL543" s="124"/>
    </row>
    <row r="544" spans="2:64" ht="18.75" customHeight="1">
      <c r="B544" s="91">
        <v>1702</v>
      </c>
      <c r="C544" s="92"/>
      <c r="D544" s="93"/>
      <c r="E544" s="130">
        <v>228592821333.333</v>
      </c>
      <c r="F544" s="76"/>
      <c r="G544" s="76"/>
      <c r="H544" s="77"/>
      <c r="I544" s="131">
        <v>1420</v>
      </c>
      <c r="J544" s="132"/>
      <c r="K544" s="133"/>
      <c r="L544" s="91">
        <v>1</v>
      </c>
      <c r="M544" s="92"/>
      <c r="N544" s="93"/>
      <c r="O544" s="84">
        <v>1</v>
      </c>
      <c r="P544" s="85"/>
      <c r="Q544" s="85"/>
      <c r="R544" s="86"/>
      <c r="S544" s="72">
        <v>747.13</v>
      </c>
      <c r="T544" s="73"/>
      <c r="U544" s="73"/>
      <c r="V544" s="74"/>
      <c r="W544" s="87">
        <f>ABS(S544/E544*10^6*I544)</f>
        <v>4.641110747974735</v>
      </c>
      <c r="X544" s="70"/>
      <c r="Y544" s="70"/>
      <c r="Z544" s="71"/>
      <c r="AA544" s="91">
        <v>60</v>
      </c>
      <c r="AB544" s="93"/>
      <c r="AC544" s="91">
        <v>14</v>
      </c>
      <c r="AD544" s="93"/>
      <c r="AE544" s="72">
        <v>1.046397</v>
      </c>
      <c r="AF544" s="73"/>
      <c r="AG544" s="74"/>
      <c r="AH544" s="72">
        <f t="shared" si="117"/>
        <v>1.3</v>
      </c>
      <c r="AI544" s="73"/>
      <c r="AJ544" s="74"/>
      <c r="AK544" s="75">
        <f>IF(AA544&lt;25,1,IF(AC544&lt;=12,1,(25/AA544)^(1/4)))</f>
        <v>0.8034284189446518</v>
      </c>
      <c r="AL544" s="76"/>
      <c r="AM544" s="77"/>
      <c r="AN544" s="88">
        <f>Z376*AH544*AK544</f>
        <v>83.55655557024379</v>
      </c>
      <c r="AO544" s="89"/>
      <c r="AP544" s="89"/>
      <c r="AQ544" s="90"/>
      <c r="AR544" s="88">
        <f>AH377*AH544*AK544</f>
        <v>30.289251394213373</v>
      </c>
      <c r="AS544" s="89"/>
      <c r="AT544" s="89"/>
      <c r="AU544" s="90"/>
      <c r="AV544" s="69">
        <f>AH359</f>
        <v>1095000</v>
      </c>
      <c r="AW544" s="70"/>
      <c r="AX544" s="70"/>
      <c r="AY544" s="71"/>
      <c r="AZ544" s="69" t="str">
        <f t="shared" si="118"/>
        <v>∞</v>
      </c>
      <c r="BA544" s="70"/>
      <c r="BB544" s="70"/>
      <c r="BC544" s="71"/>
      <c r="BD544" s="72">
        <f t="shared" si="119"/>
        <v>0</v>
      </c>
      <c r="BE544" s="73"/>
      <c r="BF544" s="74"/>
      <c r="BG544" s="75">
        <f>SUM(BD544:BD547)</f>
        <v>0</v>
      </c>
      <c r="BH544" s="76"/>
      <c r="BI544" s="77"/>
      <c r="BJ544" s="114" t="str">
        <f>IF(BG544&lt;=1,"O.K","N.G")</f>
        <v>O.K</v>
      </c>
      <c r="BK544" s="117"/>
      <c r="BL544" s="118"/>
    </row>
    <row r="545" spans="2:64" ht="18.75" customHeight="1">
      <c r="B545" s="94"/>
      <c r="C545" s="95"/>
      <c r="D545" s="96"/>
      <c r="E545" s="78"/>
      <c r="F545" s="79"/>
      <c r="G545" s="79"/>
      <c r="H545" s="80"/>
      <c r="I545" s="134"/>
      <c r="J545" s="135"/>
      <c r="K545" s="136"/>
      <c r="L545" s="97"/>
      <c r="M545" s="98"/>
      <c r="N545" s="99"/>
      <c r="O545" s="84">
        <v>2</v>
      </c>
      <c r="P545" s="85"/>
      <c r="Q545" s="85"/>
      <c r="R545" s="86"/>
      <c r="S545" s="72">
        <v>735.51</v>
      </c>
      <c r="T545" s="73"/>
      <c r="U545" s="73"/>
      <c r="V545" s="74"/>
      <c r="W545" s="87">
        <f>ABS(S545/E544*10^6*I544)</f>
        <v>4.568928253774975</v>
      </c>
      <c r="X545" s="70"/>
      <c r="Y545" s="70"/>
      <c r="Z545" s="71"/>
      <c r="AA545" s="94"/>
      <c r="AB545" s="96"/>
      <c r="AC545" s="94"/>
      <c r="AD545" s="96"/>
      <c r="AE545" s="72">
        <v>1.045665</v>
      </c>
      <c r="AF545" s="73"/>
      <c r="AG545" s="74"/>
      <c r="AH545" s="72">
        <f t="shared" si="117"/>
        <v>1.3</v>
      </c>
      <c r="AI545" s="73"/>
      <c r="AJ545" s="74"/>
      <c r="AK545" s="78"/>
      <c r="AL545" s="79"/>
      <c r="AM545" s="80"/>
      <c r="AN545" s="88">
        <f>Z376*AH545*AK544</f>
        <v>83.55655557024379</v>
      </c>
      <c r="AO545" s="89"/>
      <c r="AP545" s="89"/>
      <c r="AQ545" s="90"/>
      <c r="AR545" s="88">
        <f>AH377*AH545*AK544</f>
        <v>30.289251394213373</v>
      </c>
      <c r="AS545" s="89"/>
      <c r="AT545" s="89"/>
      <c r="AU545" s="90"/>
      <c r="AV545" s="69">
        <f>AH359</f>
        <v>1095000</v>
      </c>
      <c r="AW545" s="70"/>
      <c r="AX545" s="70"/>
      <c r="AY545" s="71"/>
      <c r="AZ545" s="69" t="str">
        <f t="shared" si="118"/>
        <v>∞</v>
      </c>
      <c r="BA545" s="70"/>
      <c r="BB545" s="70"/>
      <c r="BC545" s="71"/>
      <c r="BD545" s="72">
        <f t="shared" si="119"/>
        <v>0</v>
      </c>
      <c r="BE545" s="73"/>
      <c r="BF545" s="74"/>
      <c r="BG545" s="78"/>
      <c r="BH545" s="79"/>
      <c r="BI545" s="80"/>
      <c r="BJ545" s="137"/>
      <c r="BK545" s="138"/>
      <c r="BL545" s="139"/>
    </row>
    <row r="546" spans="2:64" ht="18.75" customHeight="1">
      <c r="B546" s="94"/>
      <c r="C546" s="95"/>
      <c r="D546" s="96"/>
      <c r="E546" s="78"/>
      <c r="F546" s="79"/>
      <c r="G546" s="79"/>
      <c r="H546" s="80"/>
      <c r="I546" s="134"/>
      <c r="J546" s="135"/>
      <c r="K546" s="136"/>
      <c r="L546" s="91">
        <v>2</v>
      </c>
      <c r="M546" s="92"/>
      <c r="N546" s="93"/>
      <c r="O546" s="84">
        <v>1</v>
      </c>
      <c r="P546" s="85"/>
      <c r="Q546" s="85"/>
      <c r="R546" s="86"/>
      <c r="S546" s="72">
        <v>2374.57</v>
      </c>
      <c r="T546" s="73"/>
      <c r="U546" s="73"/>
      <c r="V546" s="74"/>
      <c r="W546" s="87">
        <f>ABS(S546/E544*10^6*I544)</f>
        <v>14.750635563848816</v>
      </c>
      <c r="X546" s="70"/>
      <c r="Y546" s="70"/>
      <c r="Z546" s="71"/>
      <c r="AA546" s="94"/>
      <c r="AB546" s="96"/>
      <c r="AC546" s="94"/>
      <c r="AD546" s="96"/>
      <c r="AE546" s="72">
        <v>1.150224</v>
      </c>
      <c r="AF546" s="73"/>
      <c r="AG546" s="74"/>
      <c r="AH546" s="72">
        <f t="shared" si="117"/>
        <v>1.3</v>
      </c>
      <c r="AI546" s="73"/>
      <c r="AJ546" s="74"/>
      <c r="AK546" s="78"/>
      <c r="AL546" s="79"/>
      <c r="AM546" s="80"/>
      <c r="AN546" s="88">
        <f>Z376*AH546*AK544</f>
        <v>83.55655557024379</v>
      </c>
      <c r="AO546" s="89"/>
      <c r="AP546" s="89"/>
      <c r="AQ546" s="90"/>
      <c r="AR546" s="88">
        <f>AH377*AH546*AK544</f>
        <v>30.289251394213373</v>
      </c>
      <c r="AS546" s="89"/>
      <c r="AT546" s="89"/>
      <c r="AU546" s="90"/>
      <c r="AV546" s="69">
        <f>AH359</f>
        <v>1095000</v>
      </c>
      <c r="AW546" s="70"/>
      <c r="AX546" s="70"/>
      <c r="AY546" s="71"/>
      <c r="AZ546" s="69" t="str">
        <f t="shared" si="118"/>
        <v>∞</v>
      </c>
      <c r="BA546" s="70"/>
      <c r="BB546" s="70"/>
      <c r="BC546" s="71"/>
      <c r="BD546" s="72">
        <f t="shared" si="119"/>
        <v>0</v>
      </c>
      <c r="BE546" s="73"/>
      <c r="BF546" s="74"/>
      <c r="BG546" s="78"/>
      <c r="BH546" s="79"/>
      <c r="BI546" s="80"/>
      <c r="BJ546" s="137"/>
      <c r="BK546" s="138"/>
      <c r="BL546" s="139"/>
    </row>
    <row r="547" spans="2:64" ht="18.75" customHeight="1">
      <c r="B547" s="97"/>
      <c r="C547" s="98"/>
      <c r="D547" s="99"/>
      <c r="E547" s="81"/>
      <c r="F547" s="82"/>
      <c r="G547" s="82"/>
      <c r="H547" s="83"/>
      <c r="I547" s="140"/>
      <c r="J547" s="141"/>
      <c r="K547" s="142"/>
      <c r="L547" s="97"/>
      <c r="M547" s="98"/>
      <c r="N547" s="99"/>
      <c r="O547" s="84">
        <v>2</v>
      </c>
      <c r="P547" s="85"/>
      <c r="Q547" s="85"/>
      <c r="R547" s="86"/>
      <c r="S547" s="72">
        <v>1848.99</v>
      </c>
      <c r="T547" s="73"/>
      <c r="U547" s="73"/>
      <c r="V547" s="74"/>
      <c r="W547" s="87">
        <f>ABS(S547/E544*10^6*I544)</f>
        <v>11.485775382996005</v>
      </c>
      <c r="X547" s="70"/>
      <c r="Y547" s="70"/>
      <c r="Z547" s="71"/>
      <c r="AA547" s="97"/>
      <c r="AB547" s="99"/>
      <c r="AC547" s="97"/>
      <c r="AD547" s="99"/>
      <c r="AE547" s="72">
        <v>1.113438</v>
      </c>
      <c r="AF547" s="73"/>
      <c r="AG547" s="74"/>
      <c r="AH547" s="72">
        <f t="shared" si="117"/>
        <v>1.3</v>
      </c>
      <c r="AI547" s="73"/>
      <c r="AJ547" s="74"/>
      <c r="AK547" s="81"/>
      <c r="AL547" s="82"/>
      <c r="AM547" s="83"/>
      <c r="AN547" s="88">
        <f>Z376*AH547*AK544</f>
        <v>83.55655557024379</v>
      </c>
      <c r="AO547" s="89"/>
      <c r="AP547" s="89"/>
      <c r="AQ547" s="90"/>
      <c r="AR547" s="88">
        <f>AH377*AH547*AK544</f>
        <v>30.289251394213373</v>
      </c>
      <c r="AS547" s="89"/>
      <c r="AT547" s="89"/>
      <c r="AU547" s="90"/>
      <c r="AV547" s="69">
        <f>AH359</f>
        <v>1095000</v>
      </c>
      <c r="AW547" s="70"/>
      <c r="AX547" s="70"/>
      <c r="AY547" s="71"/>
      <c r="AZ547" s="69" t="str">
        <f t="shared" si="118"/>
        <v>∞</v>
      </c>
      <c r="BA547" s="70"/>
      <c r="BB547" s="70"/>
      <c r="BC547" s="71"/>
      <c r="BD547" s="72">
        <f t="shared" si="119"/>
        <v>0</v>
      </c>
      <c r="BE547" s="73"/>
      <c r="BF547" s="74"/>
      <c r="BG547" s="81"/>
      <c r="BH547" s="82"/>
      <c r="BI547" s="83"/>
      <c r="BJ547" s="122"/>
      <c r="BK547" s="123"/>
      <c r="BL547" s="124"/>
    </row>
    <row r="548" spans="2:64" ht="18.75" customHeight="1">
      <c r="B548" s="91">
        <v>1802</v>
      </c>
      <c r="C548" s="92"/>
      <c r="D548" s="93"/>
      <c r="E548" s="130">
        <v>161861132000</v>
      </c>
      <c r="F548" s="76"/>
      <c r="G548" s="76"/>
      <c r="H548" s="77"/>
      <c r="I548" s="131">
        <v>1430</v>
      </c>
      <c r="J548" s="132"/>
      <c r="K548" s="133"/>
      <c r="L548" s="91">
        <v>1</v>
      </c>
      <c r="M548" s="92"/>
      <c r="N548" s="93"/>
      <c r="O548" s="84">
        <v>1</v>
      </c>
      <c r="P548" s="85"/>
      <c r="Q548" s="85"/>
      <c r="R548" s="86"/>
      <c r="S548" s="72">
        <v>813.37</v>
      </c>
      <c r="T548" s="73"/>
      <c r="U548" s="73"/>
      <c r="V548" s="74"/>
      <c r="W548" s="87">
        <f>ABS(S548/E548*10^6*I548)</f>
        <v>7.185907361626509</v>
      </c>
      <c r="X548" s="70"/>
      <c r="Y548" s="70"/>
      <c r="Z548" s="71"/>
      <c r="AA548" s="91">
        <v>40</v>
      </c>
      <c r="AB548" s="93"/>
      <c r="AC548" s="91">
        <v>14</v>
      </c>
      <c r="AD548" s="93"/>
      <c r="AE548" s="72">
        <v>1.157596</v>
      </c>
      <c r="AF548" s="73"/>
      <c r="AG548" s="74"/>
      <c r="AH548" s="72">
        <f t="shared" si="117"/>
        <v>1.3</v>
      </c>
      <c r="AI548" s="73"/>
      <c r="AJ548" s="74"/>
      <c r="AK548" s="75">
        <f>IF(AA548&lt;25,1,IF(AC548&lt;=12,1,(25/AA548)^(1/4)))</f>
        <v>0.8891397050194614</v>
      </c>
      <c r="AL548" s="76"/>
      <c r="AM548" s="77"/>
      <c r="AN548" s="88">
        <f>Z376*AH548*AK548</f>
        <v>92.47052932202398</v>
      </c>
      <c r="AO548" s="89"/>
      <c r="AP548" s="89"/>
      <c r="AQ548" s="90"/>
      <c r="AR548" s="88">
        <f>AH377*AH548*AK548</f>
        <v>33.5205668792337</v>
      </c>
      <c r="AS548" s="89"/>
      <c r="AT548" s="89"/>
      <c r="AU548" s="90"/>
      <c r="AV548" s="69">
        <f>AH359</f>
        <v>1095000</v>
      </c>
      <c r="AW548" s="70"/>
      <c r="AX548" s="70"/>
      <c r="AY548" s="71"/>
      <c r="AZ548" s="69" t="str">
        <f t="shared" si="118"/>
        <v>∞</v>
      </c>
      <c r="BA548" s="70"/>
      <c r="BB548" s="70"/>
      <c r="BC548" s="71"/>
      <c r="BD548" s="72">
        <f t="shared" si="119"/>
        <v>0</v>
      </c>
      <c r="BE548" s="73"/>
      <c r="BF548" s="74"/>
      <c r="BG548" s="75">
        <f>SUM(BD548:BD551)</f>
        <v>0</v>
      </c>
      <c r="BH548" s="76"/>
      <c r="BI548" s="77"/>
      <c r="BJ548" s="114" t="str">
        <f>IF(BG548&lt;=1,"O.K","N.G")</f>
        <v>O.K</v>
      </c>
      <c r="BK548" s="117"/>
      <c r="BL548" s="118"/>
    </row>
    <row r="549" spans="2:64" ht="18.75" customHeight="1">
      <c r="B549" s="94"/>
      <c r="C549" s="95"/>
      <c r="D549" s="96"/>
      <c r="E549" s="78"/>
      <c r="F549" s="79"/>
      <c r="G549" s="79"/>
      <c r="H549" s="80"/>
      <c r="I549" s="134"/>
      <c r="J549" s="135"/>
      <c r="K549" s="136"/>
      <c r="L549" s="97"/>
      <c r="M549" s="98"/>
      <c r="N549" s="99"/>
      <c r="O549" s="84">
        <v>2</v>
      </c>
      <c r="P549" s="85"/>
      <c r="Q549" s="85"/>
      <c r="R549" s="86"/>
      <c r="S549" s="72">
        <v>325.76</v>
      </c>
      <c r="T549" s="73"/>
      <c r="U549" s="73"/>
      <c r="V549" s="74"/>
      <c r="W549" s="87">
        <f>ABS(S549/E548*10^6*I548)</f>
        <v>2.878002854941111</v>
      </c>
      <c r="X549" s="70"/>
      <c r="Y549" s="70"/>
      <c r="Z549" s="71"/>
      <c r="AA549" s="94"/>
      <c r="AB549" s="96"/>
      <c r="AC549" s="94"/>
      <c r="AD549" s="96"/>
      <c r="AE549" s="72">
        <v>1.061205</v>
      </c>
      <c r="AF549" s="73"/>
      <c r="AG549" s="74"/>
      <c r="AH549" s="72">
        <f t="shared" si="117"/>
        <v>1.3</v>
      </c>
      <c r="AI549" s="73"/>
      <c r="AJ549" s="74"/>
      <c r="AK549" s="78"/>
      <c r="AL549" s="79"/>
      <c r="AM549" s="80"/>
      <c r="AN549" s="88">
        <f>Z376*AH549*AK548</f>
        <v>92.47052932202398</v>
      </c>
      <c r="AO549" s="89"/>
      <c r="AP549" s="89"/>
      <c r="AQ549" s="90"/>
      <c r="AR549" s="88">
        <f>AH377*AH549*AK548</f>
        <v>33.5205668792337</v>
      </c>
      <c r="AS549" s="89"/>
      <c r="AT549" s="89"/>
      <c r="AU549" s="90"/>
      <c r="AV549" s="69">
        <f>AH359</f>
        <v>1095000</v>
      </c>
      <c r="AW549" s="70"/>
      <c r="AX549" s="70"/>
      <c r="AY549" s="71"/>
      <c r="AZ549" s="69" t="str">
        <f t="shared" si="118"/>
        <v>∞</v>
      </c>
      <c r="BA549" s="70"/>
      <c r="BB549" s="70"/>
      <c r="BC549" s="71"/>
      <c r="BD549" s="72">
        <f t="shared" si="119"/>
        <v>0</v>
      </c>
      <c r="BE549" s="73"/>
      <c r="BF549" s="74"/>
      <c r="BG549" s="78"/>
      <c r="BH549" s="79"/>
      <c r="BI549" s="80"/>
      <c r="BJ549" s="137"/>
      <c r="BK549" s="138"/>
      <c r="BL549" s="139"/>
    </row>
    <row r="550" spans="2:64" ht="18.75" customHeight="1">
      <c r="B550" s="94"/>
      <c r="C550" s="95"/>
      <c r="D550" s="96"/>
      <c r="E550" s="78"/>
      <c r="F550" s="79"/>
      <c r="G550" s="79"/>
      <c r="H550" s="80"/>
      <c r="I550" s="134"/>
      <c r="J550" s="135"/>
      <c r="K550" s="136"/>
      <c r="L550" s="91">
        <v>2</v>
      </c>
      <c r="M550" s="92"/>
      <c r="N550" s="93"/>
      <c r="O550" s="84">
        <v>1</v>
      </c>
      <c r="P550" s="85"/>
      <c r="Q550" s="85"/>
      <c r="R550" s="86"/>
      <c r="S550" s="72">
        <v>2750.94</v>
      </c>
      <c r="T550" s="73"/>
      <c r="U550" s="73"/>
      <c r="V550" s="74"/>
      <c r="W550" s="87">
        <f>ABS(S550/E548*10^6*I548)</f>
        <v>24.303822365458313</v>
      </c>
      <c r="X550" s="70"/>
      <c r="Y550" s="70"/>
      <c r="Z550" s="71"/>
      <c r="AA550" s="94"/>
      <c r="AB550" s="96"/>
      <c r="AC550" s="94"/>
      <c r="AD550" s="96"/>
      <c r="AE550" s="72">
        <v>1.647975</v>
      </c>
      <c r="AF550" s="73"/>
      <c r="AG550" s="74"/>
      <c r="AH550" s="72">
        <f t="shared" si="117"/>
        <v>1.3</v>
      </c>
      <c r="AI550" s="73"/>
      <c r="AJ550" s="74"/>
      <c r="AK550" s="78"/>
      <c r="AL550" s="79"/>
      <c r="AM550" s="80"/>
      <c r="AN550" s="88">
        <f>Z376*AH550*AK548</f>
        <v>92.47052932202398</v>
      </c>
      <c r="AO550" s="89"/>
      <c r="AP550" s="89"/>
      <c r="AQ550" s="90"/>
      <c r="AR550" s="88">
        <f>AH377*AH550*AK548</f>
        <v>33.5205668792337</v>
      </c>
      <c r="AS550" s="89"/>
      <c r="AT550" s="89"/>
      <c r="AU550" s="90"/>
      <c r="AV550" s="69">
        <f>AH359</f>
        <v>1095000</v>
      </c>
      <c r="AW550" s="70"/>
      <c r="AX550" s="70"/>
      <c r="AY550" s="71"/>
      <c r="AZ550" s="69" t="str">
        <f t="shared" si="118"/>
        <v>∞</v>
      </c>
      <c r="BA550" s="70"/>
      <c r="BB550" s="70"/>
      <c r="BC550" s="71"/>
      <c r="BD550" s="72">
        <f t="shared" si="119"/>
        <v>0</v>
      </c>
      <c r="BE550" s="73"/>
      <c r="BF550" s="74"/>
      <c r="BG550" s="78"/>
      <c r="BH550" s="79"/>
      <c r="BI550" s="80"/>
      <c r="BJ550" s="137"/>
      <c r="BK550" s="138"/>
      <c r="BL550" s="139"/>
    </row>
    <row r="551" spans="2:64" ht="18.75" customHeight="1">
      <c r="B551" s="97"/>
      <c r="C551" s="98"/>
      <c r="D551" s="99"/>
      <c r="E551" s="81"/>
      <c r="F551" s="82"/>
      <c r="G551" s="82"/>
      <c r="H551" s="83"/>
      <c r="I551" s="140"/>
      <c r="J551" s="141"/>
      <c r="K551" s="142"/>
      <c r="L551" s="97"/>
      <c r="M551" s="98"/>
      <c r="N551" s="99"/>
      <c r="O551" s="84">
        <v>2</v>
      </c>
      <c r="P551" s="85"/>
      <c r="Q551" s="85"/>
      <c r="R551" s="86"/>
      <c r="S551" s="72">
        <v>894.73</v>
      </c>
      <c r="T551" s="73"/>
      <c r="U551" s="73"/>
      <c r="V551" s="74"/>
      <c r="W551" s="87">
        <f>ABS(S551/E548*10^6*I548)</f>
        <v>7.904701296664601</v>
      </c>
      <c r="X551" s="70"/>
      <c r="Y551" s="70"/>
      <c r="Z551" s="71"/>
      <c r="AA551" s="97"/>
      <c r="AB551" s="99"/>
      <c r="AC551" s="97"/>
      <c r="AD551" s="99"/>
      <c r="AE551" s="72">
        <v>1.175681</v>
      </c>
      <c r="AF551" s="73"/>
      <c r="AG551" s="74"/>
      <c r="AH551" s="72">
        <f t="shared" si="117"/>
        <v>1.3</v>
      </c>
      <c r="AI551" s="73"/>
      <c r="AJ551" s="74"/>
      <c r="AK551" s="81"/>
      <c r="AL551" s="82"/>
      <c r="AM551" s="83"/>
      <c r="AN551" s="88">
        <f>Z376*AH551*AK548</f>
        <v>92.47052932202398</v>
      </c>
      <c r="AO551" s="89"/>
      <c r="AP551" s="89"/>
      <c r="AQ551" s="90"/>
      <c r="AR551" s="88">
        <f>AH377*AH551*AK548</f>
        <v>33.5205668792337</v>
      </c>
      <c r="AS551" s="89"/>
      <c r="AT551" s="89"/>
      <c r="AU551" s="90"/>
      <c r="AV551" s="69">
        <f>AH359</f>
        <v>1095000</v>
      </c>
      <c r="AW551" s="70"/>
      <c r="AX551" s="70"/>
      <c r="AY551" s="71"/>
      <c r="AZ551" s="69" t="str">
        <f t="shared" si="118"/>
        <v>∞</v>
      </c>
      <c r="BA551" s="70"/>
      <c r="BB551" s="70"/>
      <c r="BC551" s="71"/>
      <c r="BD551" s="72">
        <f t="shared" si="119"/>
        <v>0</v>
      </c>
      <c r="BE551" s="73"/>
      <c r="BF551" s="74"/>
      <c r="BG551" s="81"/>
      <c r="BH551" s="82"/>
      <c r="BI551" s="83"/>
      <c r="BJ551" s="122"/>
      <c r="BK551" s="123"/>
      <c r="BL551" s="124"/>
    </row>
    <row r="552" spans="2:64" ht="18.75" customHeight="1">
      <c r="B552" s="91">
        <v>1902</v>
      </c>
      <c r="C552" s="92"/>
      <c r="D552" s="93"/>
      <c r="E552" s="130">
        <v>161861132000</v>
      </c>
      <c r="F552" s="76"/>
      <c r="G552" s="76"/>
      <c r="H552" s="77"/>
      <c r="I552" s="131">
        <v>1430</v>
      </c>
      <c r="J552" s="132"/>
      <c r="K552" s="133"/>
      <c r="L552" s="91">
        <v>1</v>
      </c>
      <c r="M552" s="92"/>
      <c r="N552" s="93"/>
      <c r="O552" s="84">
        <v>1</v>
      </c>
      <c r="P552" s="85"/>
      <c r="Q552" s="85"/>
      <c r="R552" s="86"/>
      <c r="S552" s="72">
        <v>1033.04</v>
      </c>
      <c r="T552" s="73"/>
      <c r="U552" s="73"/>
      <c r="V552" s="74"/>
      <c r="W552" s="87">
        <f>ABS(S552/E552*10^6*I552)</f>
        <v>9.126633316761925</v>
      </c>
      <c r="X552" s="70"/>
      <c r="Y552" s="70"/>
      <c r="Z552" s="71"/>
      <c r="AA552" s="91">
        <v>40</v>
      </c>
      <c r="AB552" s="93"/>
      <c r="AC552" s="91">
        <v>14</v>
      </c>
      <c r="AD552" s="93"/>
      <c r="AE552" s="72">
        <v>1</v>
      </c>
      <c r="AF552" s="73"/>
      <c r="AG552" s="74"/>
      <c r="AH552" s="72">
        <f t="shared" si="117"/>
        <v>1.3</v>
      </c>
      <c r="AI552" s="73"/>
      <c r="AJ552" s="74"/>
      <c r="AK552" s="75">
        <f>IF(AA552&lt;25,1,IF(AC552&lt;=12,1,(25/AA552)^(1/4)))</f>
        <v>0.8891397050194614</v>
      </c>
      <c r="AL552" s="76"/>
      <c r="AM552" s="77"/>
      <c r="AN552" s="88">
        <f>Z376*AH552*AK552</f>
        <v>92.47052932202398</v>
      </c>
      <c r="AO552" s="89"/>
      <c r="AP552" s="89"/>
      <c r="AQ552" s="90"/>
      <c r="AR552" s="88">
        <f>AH377*AH552*AK552</f>
        <v>33.5205668792337</v>
      </c>
      <c r="AS552" s="89"/>
      <c r="AT552" s="89"/>
      <c r="AU552" s="90"/>
      <c r="AV552" s="69">
        <f>AH359</f>
        <v>1095000</v>
      </c>
      <c r="AW552" s="70"/>
      <c r="AX552" s="70"/>
      <c r="AY552" s="71"/>
      <c r="AZ552" s="69" t="str">
        <f t="shared" si="118"/>
        <v>∞</v>
      </c>
      <c r="BA552" s="70"/>
      <c r="BB552" s="70"/>
      <c r="BC552" s="71"/>
      <c r="BD552" s="72">
        <f t="shared" si="119"/>
        <v>0</v>
      </c>
      <c r="BE552" s="73"/>
      <c r="BF552" s="74"/>
      <c r="BG552" s="75">
        <f>SUM(BD552:BD555)</f>
        <v>0</v>
      </c>
      <c r="BH552" s="76"/>
      <c r="BI552" s="77"/>
      <c r="BJ552" s="114" t="str">
        <f>IF(BG552&lt;=1,"O.K","N.G")</f>
        <v>O.K</v>
      </c>
      <c r="BK552" s="117"/>
      <c r="BL552" s="118"/>
    </row>
    <row r="553" spans="2:64" ht="18.75" customHeight="1">
      <c r="B553" s="94"/>
      <c r="C553" s="95"/>
      <c r="D553" s="96"/>
      <c r="E553" s="78"/>
      <c r="F553" s="79"/>
      <c r="G553" s="79"/>
      <c r="H553" s="80"/>
      <c r="I553" s="134"/>
      <c r="J553" s="135"/>
      <c r="K553" s="136"/>
      <c r="L553" s="97"/>
      <c r="M553" s="98"/>
      <c r="N553" s="99"/>
      <c r="O553" s="84">
        <v>2</v>
      </c>
      <c r="P553" s="85"/>
      <c r="Q553" s="85"/>
      <c r="R553" s="86"/>
      <c r="S553" s="72">
        <v>143.23</v>
      </c>
      <c r="T553" s="73"/>
      <c r="U553" s="73"/>
      <c r="V553" s="74"/>
      <c r="W553" s="87">
        <f>ABS(S553/E552*10^6*I552)</f>
        <v>1.265398909974261</v>
      </c>
      <c r="X553" s="70"/>
      <c r="Y553" s="70"/>
      <c r="Z553" s="71"/>
      <c r="AA553" s="94"/>
      <c r="AB553" s="96"/>
      <c r="AC553" s="94"/>
      <c r="AD553" s="96"/>
      <c r="AE553" s="72">
        <v>1</v>
      </c>
      <c r="AF553" s="73"/>
      <c r="AG553" s="74"/>
      <c r="AH553" s="72">
        <f t="shared" si="117"/>
        <v>1.3</v>
      </c>
      <c r="AI553" s="73"/>
      <c r="AJ553" s="74"/>
      <c r="AK553" s="78"/>
      <c r="AL553" s="79"/>
      <c r="AM553" s="80"/>
      <c r="AN553" s="88">
        <f>Z376*AH553*AK552</f>
        <v>92.47052932202398</v>
      </c>
      <c r="AO553" s="89"/>
      <c r="AP553" s="89"/>
      <c r="AQ553" s="90"/>
      <c r="AR553" s="88">
        <f>AH377*AH553*AK552</f>
        <v>33.5205668792337</v>
      </c>
      <c r="AS553" s="89"/>
      <c r="AT553" s="89"/>
      <c r="AU553" s="90"/>
      <c r="AV553" s="69">
        <f>AH359</f>
        <v>1095000</v>
      </c>
      <c r="AW553" s="70"/>
      <c r="AX553" s="70"/>
      <c r="AY553" s="71"/>
      <c r="AZ553" s="69" t="str">
        <f t="shared" si="118"/>
        <v>∞</v>
      </c>
      <c r="BA553" s="70"/>
      <c r="BB553" s="70"/>
      <c r="BC553" s="71"/>
      <c r="BD553" s="72">
        <f t="shared" si="119"/>
        <v>0</v>
      </c>
      <c r="BE553" s="73"/>
      <c r="BF553" s="74"/>
      <c r="BG553" s="78"/>
      <c r="BH553" s="79"/>
      <c r="BI553" s="80"/>
      <c r="BJ553" s="137"/>
      <c r="BK553" s="138"/>
      <c r="BL553" s="139"/>
    </row>
    <row r="554" spans="2:64" ht="18.75" customHeight="1">
      <c r="B554" s="94"/>
      <c r="C554" s="95"/>
      <c r="D554" s="96"/>
      <c r="E554" s="78"/>
      <c r="F554" s="79"/>
      <c r="G554" s="79"/>
      <c r="H554" s="80"/>
      <c r="I554" s="134"/>
      <c r="J554" s="135"/>
      <c r="K554" s="136"/>
      <c r="L554" s="91">
        <v>2</v>
      </c>
      <c r="M554" s="92"/>
      <c r="N554" s="93"/>
      <c r="O554" s="84">
        <v>1</v>
      </c>
      <c r="P554" s="85"/>
      <c r="Q554" s="85"/>
      <c r="R554" s="86"/>
      <c r="S554" s="72">
        <v>3591.41</v>
      </c>
      <c r="T554" s="73"/>
      <c r="U554" s="73"/>
      <c r="V554" s="74"/>
      <c r="W554" s="87">
        <f>ABS(S554/E552*10^6*I552)</f>
        <v>31.729151010756553</v>
      </c>
      <c r="X554" s="70"/>
      <c r="Y554" s="70"/>
      <c r="Z554" s="71"/>
      <c r="AA554" s="94"/>
      <c r="AB554" s="96"/>
      <c r="AC554" s="94"/>
      <c r="AD554" s="96"/>
      <c r="AE554" s="72">
        <v>1</v>
      </c>
      <c r="AF554" s="73"/>
      <c r="AG554" s="74"/>
      <c r="AH554" s="72">
        <f t="shared" si="117"/>
        <v>1.3</v>
      </c>
      <c r="AI554" s="73"/>
      <c r="AJ554" s="74"/>
      <c r="AK554" s="78"/>
      <c r="AL554" s="79"/>
      <c r="AM554" s="80"/>
      <c r="AN554" s="88">
        <f>Z376*AH554*AK552</f>
        <v>92.47052932202398</v>
      </c>
      <c r="AO554" s="89"/>
      <c r="AP554" s="89"/>
      <c r="AQ554" s="90"/>
      <c r="AR554" s="88">
        <f>AH377*AH554*AK552</f>
        <v>33.5205668792337</v>
      </c>
      <c r="AS554" s="89"/>
      <c r="AT554" s="89"/>
      <c r="AU554" s="90"/>
      <c r="AV554" s="69">
        <f>AH359</f>
        <v>1095000</v>
      </c>
      <c r="AW554" s="70"/>
      <c r="AX554" s="70"/>
      <c r="AY554" s="71"/>
      <c r="AZ554" s="69" t="str">
        <f t="shared" si="118"/>
        <v>∞</v>
      </c>
      <c r="BA554" s="70"/>
      <c r="BB554" s="70"/>
      <c r="BC554" s="71"/>
      <c r="BD554" s="72">
        <f t="shared" si="119"/>
        <v>0</v>
      </c>
      <c r="BE554" s="73"/>
      <c r="BF554" s="74"/>
      <c r="BG554" s="78"/>
      <c r="BH554" s="79"/>
      <c r="BI554" s="80"/>
      <c r="BJ554" s="137"/>
      <c r="BK554" s="138"/>
      <c r="BL554" s="139"/>
    </row>
    <row r="555" spans="2:64" ht="18.75" customHeight="1">
      <c r="B555" s="97"/>
      <c r="C555" s="98"/>
      <c r="D555" s="99"/>
      <c r="E555" s="81"/>
      <c r="F555" s="82"/>
      <c r="G555" s="82"/>
      <c r="H555" s="83"/>
      <c r="I555" s="140"/>
      <c r="J555" s="141"/>
      <c r="K555" s="142"/>
      <c r="L555" s="97"/>
      <c r="M555" s="98"/>
      <c r="N555" s="99"/>
      <c r="O555" s="84">
        <v>2</v>
      </c>
      <c r="P555" s="85"/>
      <c r="Q555" s="85"/>
      <c r="R555" s="86"/>
      <c r="S555" s="72">
        <v>324.57</v>
      </c>
      <c r="T555" s="73"/>
      <c r="U555" s="73"/>
      <c r="V555" s="74"/>
      <c r="W555" s="87">
        <f>ABS(S555/E552*10^6*I552)</f>
        <v>2.8674895218204703</v>
      </c>
      <c r="X555" s="70"/>
      <c r="Y555" s="70"/>
      <c r="Z555" s="71"/>
      <c r="AA555" s="97"/>
      <c r="AB555" s="99"/>
      <c r="AC555" s="97"/>
      <c r="AD555" s="99"/>
      <c r="AE555" s="72">
        <v>1</v>
      </c>
      <c r="AF555" s="73"/>
      <c r="AG555" s="74"/>
      <c r="AH555" s="72">
        <f t="shared" si="117"/>
        <v>1.3</v>
      </c>
      <c r="AI555" s="73"/>
      <c r="AJ555" s="74"/>
      <c r="AK555" s="81"/>
      <c r="AL555" s="82"/>
      <c r="AM555" s="83"/>
      <c r="AN555" s="88">
        <f>Z376*AH555*AK552</f>
        <v>92.47052932202398</v>
      </c>
      <c r="AO555" s="89"/>
      <c r="AP555" s="89"/>
      <c r="AQ555" s="90"/>
      <c r="AR555" s="88">
        <f>AH377*AH555*AK552</f>
        <v>33.5205668792337</v>
      </c>
      <c r="AS555" s="89"/>
      <c r="AT555" s="89"/>
      <c r="AU555" s="90"/>
      <c r="AV555" s="69">
        <f>AH359</f>
        <v>1095000</v>
      </c>
      <c r="AW555" s="70"/>
      <c r="AX555" s="70"/>
      <c r="AY555" s="71"/>
      <c r="AZ555" s="69" t="str">
        <f t="shared" si="118"/>
        <v>∞</v>
      </c>
      <c r="BA555" s="70"/>
      <c r="BB555" s="70"/>
      <c r="BC555" s="71"/>
      <c r="BD555" s="72">
        <f t="shared" si="119"/>
        <v>0</v>
      </c>
      <c r="BE555" s="73"/>
      <c r="BF555" s="74"/>
      <c r="BG555" s="81"/>
      <c r="BH555" s="82"/>
      <c r="BI555" s="83"/>
      <c r="BJ555" s="122"/>
      <c r="BK555" s="123"/>
      <c r="BL555" s="124"/>
    </row>
    <row r="556" spans="2:64" ht="18.75" customHeight="1">
      <c r="B556" s="91">
        <v>2002</v>
      </c>
      <c r="C556" s="92"/>
      <c r="D556" s="93"/>
      <c r="E556" s="130">
        <v>195223979166.666</v>
      </c>
      <c r="F556" s="76"/>
      <c r="G556" s="76"/>
      <c r="H556" s="77"/>
      <c r="I556" s="131">
        <v>1425</v>
      </c>
      <c r="J556" s="132"/>
      <c r="K556" s="133"/>
      <c r="L556" s="91">
        <v>1</v>
      </c>
      <c r="M556" s="92"/>
      <c r="N556" s="93"/>
      <c r="O556" s="84">
        <v>1</v>
      </c>
      <c r="P556" s="85"/>
      <c r="Q556" s="85"/>
      <c r="R556" s="86"/>
      <c r="S556" s="72">
        <v>1202.19</v>
      </c>
      <c r="T556" s="73"/>
      <c r="U556" s="73"/>
      <c r="V556" s="74"/>
      <c r="W556" s="87">
        <f>ABS(S556/E556*10^6*I556)</f>
        <v>8.775155374419862</v>
      </c>
      <c r="X556" s="70"/>
      <c r="Y556" s="70"/>
      <c r="Z556" s="71"/>
      <c r="AA556" s="91">
        <v>50</v>
      </c>
      <c r="AB556" s="93"/>
      <c r="AC556" s="91">
        <v>14</v>
      </c>
      <c r="AD556" s="93"/>
      <c r="AE556" s="72">
        <v>1</v>
      </c>
      <c r="AF556" s="73"/>
      <c r="AG556" s="74"/>
      <c r="AH556" s="72">
        <f t="shared" si="117"/>
        <v>1.3</v>
      </c>
      <c r="AI556" s="73"/>
      <c r="AJ556" s="74"/>
      <c r="AK556" s="75">
        <f>IF(AA556&lt;25,1,IF(AC556&lt;=12,1,(25/AA556)^(1/4)))</f>
        <v>0.8408964152537145</v>
      </c>
      <c r="AL556" s="76"/>
      <c r="AM556" s="77"/>
      <c r="AN556" s="88">
        <f>Z376*AH556*AK556</f>
        <v>87.45322718638631</v>
      </c>
      <c r="AO556" s="89"/>
      <c r="AP556" s="89"/>
      <c r="AQ556" s="90"/>
      <c r="AR556" s="88">
        <f>AH377*AH556*AK556</f>
        <v>31.70179485506504</v>
      </c>
      <c r="AS556" s="89"/>
      <c r="AT556" s="89"/>
      <c r="AU556" s="90"/>
      <c r="AV556" s="69">
        <f>AH359</f>
        <v>1095000</v>
      </c>
      <c r="AW556" s="70"/>
      <c r="AX556" s="70"/>
      <c r="AY556" s="71"/>
      <c r="AZ556" s="69" t="str">
        <f t="shared" si="118"/>
        <v>∞</v>
      </c>
      <c r="BA556" s="70"/>
      <c r="BB556" s="70"/>
      <c r="BC556" s="71"/>
      <c r="BD556" s="72">
        <f t="shared" si="119"/>
        <v>0</v>
      </c>
      <c r="BE556" s="73"/>
      <c r="BF556" s="74"/>
      <c r="BG556" s="75">
        <f>SUM(BD556:BD559)</f>
        <v>0</v>
      </c>
      <c r="BH556" s="76"/>
      <c r="BI556" s="77"/>
      <c r="BJ556" s="114" t="str">
        <f>IF(BG556&lt;=1,"O.K","N.G")</f>
        <v>O.K</v>
      </c>
      <c r="BK556" s="117"/>
      <c r="BL556" s="118"/>
    </row>
    <row r="557" spans="2:64" ht="18.75" customHeight="1">
      <c r="B557" s="94"/>
      <c r="C557" s="95"/>
      <c r="D557" s="96"/>
      <c r="E557" s="78"/>
      <c r="F557" s="79"/>
      <c r="G557" s="79"/>
      <c r="H557" s="80"/>
      <c r="I557" s="134"/>
      <c r="J557" s="135"/>
      <c r="K557" s="136"/>
      <c r="L557" s="97"/>
      <c r="M557" s="98"/>
      <c r="N557" s="99"/>
      <c r="O557" s="84">
        <v>2</v>
      </c>
      <c r="P557" s="85"/>
      <c r="Q557" s="85"/>
      <c r="R557" s="86"/>
      <c r="S557" s="72">
        <v>116.61</v>
      </c>
      <c r="T557" s="73"/>
      <c r="U557" s="73"/>
      <c r="V557" s="74"/>
      <c r="W557" s="87">
        <f>ABS(S557/E556*10^6*I556)</f>
        <v>0.8511723339997006</v>
      </c>
      <c r="X557" s="70"/>
      <c r="Y557" s="70"/>
      <c r="Z557" s="71"/>
      <c r="AA557" s="94"/>
      <c r="AB557" s="96"/>
      <c r="AC557" s="94"/>
      <c r="AD557" s="96"/>
      <c r="AE557" s="72">
        <v>1</v>
      </c>
      <c r="AF557" s="73"/>
      <c r="AG557" s="74"/>
      <c r="AH557" s="72">
        <f t="shared" si="117"/>
        <v>1.3</v>
      </c>
      <c r="AI557" s="73"/>
      <c r="AJ557" s="74"/>
      <c r="AK557" s="78"/>
      <c r="AL557" s="79"/>
      <c r="AM557" s="80"/>
      <c r="AN557" s="88">
        <f>Z376*AH557*AK556</f>
        <v>87.45322718638631</v>
      </c>
      <c r="AO557" s="89"/>
      <c r="AP557" s="89"/>
      <c r="AQ557" s="90"/>
      <c r="AR557" s="88">
        <f>AH377*AH557*AK556</f>
        <v>31.70179485506504</v>
      </c>
      <c r="AS557" s="89"/>
      <c r="AT557" s="89"/>
      <c r="AU557" s="90"/>
      <c r="AV557" s="69">
        <f>AH359</f>
        <v>1095000</v>
      </c>
      <c r="AW557" s="70"/>
      <c r="AX557" s="70"/>
      <c r="AY557" s="71"/>
      <c r="AZ557" s="69" t="str">
        <f t="shared" si="118"/>
        <v>∞</v>
      </c>
      <c r="BA557" s="70"/>
      <c r="BB557" s="70"/>
      <c r="BC557" s="71"/>
      <c r="BD557" s="72">
        <f t="shared" si="119"/>
        <v>0</v>
      </c>
      <c r="BE557" s="73"/>
      <c r="BF557" s="74"/>
      <c r="BG557" s="78"/>
      <c r="BH557" s="79"/>
      <c r="BI557" s="80"/>
      <c r="BJ557" s="137"/>
      <c r="BK557" s="138"/>
      <c r="BL557" s="139"/>
    </row>
    <row r="558" spans="2:64" ht="18.75" customHeight="1">
      <c r="B558" s="94"/>
      <c r="C558" s="95"/>
      <c r="D558" s="96"/>
      <c r="E558" s="78"/>
      <c r="F558" s="79"/>
      <c r="G558" s="79"/>
      <c r="H558" s="80"/>
      <c r="I558" s="134"/>
      <c r="J558" s="135"/>
      <c r="K558" s="136"/>
      <c r="L558" s="91">
        <v>2</v>
      </c>
      <c r="M558" s="92"/>
      <c r="N558" s="93"/>
      <c r="O558" s="84">
        <v>1</v>
      </c>
      <c r="P558" s="85"/>
      <c r="Q558" s="85"/>
      <c r="R558" s="86"/>
      <c r="S558" s="72">
        <v>4224.62</v>
      </c>
      <c r="T558" s="73"/>
      <c r="U558" s="73"/>
      <c r="V558" s="74"/>
      <c r="W558" s="87">
        <f>ABS(S558/E556*10^6*I556)</f>
        <v>30.836803581698096</v>
      </c>
      <c r="X558" s="70"/>
      <c r="Y558" s="70"/>
      <c r="Z558" s="71"/>
      <c r="AA558" s="94"/>
      <c r="AB558" s="96"/>
      <c r="AC558" s="94"/>
      <c r="AD558" s="96"/>
      <c r="AE558" s="72">
        <v>1</v>
      </c>
      <c r="AF558" s="73"/>
      <c r="AG558" s="74"/>
      <c r="AH558" s="72">
        <f t="shared" si="117"/>
        <v>1.3</v>
      </c>
      <c r="AI558" s="73"/>
      <c r="AJ558" s="74"/>
      <c r="AK558" s="78"/>
      <c r="AL558" s="79"/>
      <c r="AM558" s="80"/>
      <c r="AN558" s="88">
        <f>Z376*AH558*AK556</f>
        <v>87.45322718638631</v>
      </c>
      <c r="AO558" s="89"/>
      <c r="AP558" s="89"/>
      <c r="AQ558" s="90"/>
      <c r="AR558" s="88">
        <f>AH377*AH558*AK556</f>
        <v>31.70179485506504</v>
      </c>
      <c r="AS558" s="89"/>
      <c r="AT558" s="89"/>
      <c r="AU558" s="90"/>
      <c r="AV558" s="69">
        <f>AH359</f>
        <v>1095000</v>
      </c>
      <c r="AW558" s="70"/>
      <c r="AX558" s="70"/>
      <c r="AY558" s="71"/>
      <c r="AZ558" s="69" t="str">
        <f t="shared" si="118"/>
        <v>∞</v>
      </c>
      <c r="BA558" s="70"/>
      <c r="BB558" s="70"/>
      <c r="BC558" s="71"/>
      <c r="BD558" s="72">
        <f t="shared" si="119"/>
        <v>0</v>
      </c>
      <c r="BE558" s="73"/>
      <c r="BF558" s="74"/>
      <c r="BG558" s="78"/>
      <c r="BH558" s="79"/>
      <c r="BI558" s="80"/>
      <c r="BJ558" s="137"/>
      <c r="BK558" s="138"/>
      <c r="BL558" s="139"/>
    </row>
    <row r="559" spans="2:64" ht="18.75" customHeight="1">
      <c r="B559" s="97"/>
      <c r="C559" s="98"/>
      <c r="D559" s="99"/>
      <c r="E559" s="81"/>
      <c r="F559" s="82"/>
      <c r="G559" s="82"/>
      <c r="H559" s="83"/>
      <c r="I559" s="140"/>
      <c r="J559" s="141"/>
      <c r="K559" s="142"/>
      <c r="L559" s="97"/>
      <c r="M559" s="98"/>
      <c r="N559" s="99"/>
      <c r="O559" s="84">
        <v>2</v>
      </c>
      <c r="P559" s="85"/>
      <c r="Q559" s="85"/>
      <c r="R559" s="86"/>
      <c r="S559" s="72">
        <v>257.03</v>
      </c>
      <c r="T559" s="73"/>
      <c r="U559" s="73"/>
      <c r="V559" s="74"/>
      <c r="W559" s="87">
        <f>ABS(S559/E556*10^6*I556)</f>
        <v>1.8761411972210187</v>
      </c>
      <c r="X559" s="70"/>
      <c r="Y559" s="70"/>
      <c r="Z559" s="71"/>
      <c r="AA559" s="97"/>
      <c r="AB559" s="99"/>
      <c r="AC559" s="97"/>
      <c r="AD559" s="99"/>
      <c r="AE559" s="72">
        <v>1</v>
      </c>
      <c r="AF559" s="73"/>
      <c r="AG559" s="74"/>
      <c r="AH559" s="72">
        <f t="shared" si="117"/>
        <v>1.3</v>
      </c>
      <c r="AI559" s="73"/>
      <c r="AJ559" s="74"/>
      <c r="AK559" s="81"/>
      <c r="AL559" s="82"/>
      <c r="AM559" s="83"/>
      <c r="AN559" s="88">
        <f>Z376*AH559*AK556</f>
        <v>87.45322718638631</v>
      </c>
      <c r="AO559" s="89"/>
      <c r="AP559" s="89"/>
      <c r="AQ559" s="90"/>
      <c r="AR559" s="88">
        <f>AH377*AH559*AK556</f>
        <v>31.70179485506504</v>
      </c>
      <c r="AS559" s="89"/>
      <c r="AT559" s="89"/>
      <c r="AU559" s="90"/>
      <c r="AV559" s="69">
        <f>AH359</f>
        <v>1095000</v>
      </c>
      <c r="AW559" s="70"/>
      <c r="AX559" s="70"/>
      <c r="AY559" s="71"/>
      <c r="AZ559" s="69" t="str">
        <f t="shared" si="118"/>
        <v>∞</v>
      </c>
      <c r="BA559" s="70"/>
      <c r="BB559" s="70"/>
      <c r="BC559" s="71"/>
      <c r="BD559" s="72">
        <f t="shared" si="119"/>
        <v>0</v>
      </c>
      <c r="BE559" s="73"/>
      <c r="BF559" s="74"/>
      <c r="BG559" s="81"/>
      <c r="BH559" s="82"/>
      <c r="BI559" s="83"/>
      <c r="BJ559" s="122"/>
      <c r="BK559" s="123"/>
      <c r="BL559" s="124"/>
    </row>
    <row r="560" spans="2:64" ht="18.75" customHeight="1">
      <c r="B560" s="91">
        <v>2102</v>
      </c>
      <c r="C560" s="92"/>
      <c r="D560" s="93"/>
      <c r="E560" s="130">
        <v>228592821333.333</v>
      </c>
      <c r="F560" s="76"/>
      <c r="G560" s="76"/>
      <c r="H560" s="77"/>
      <c r="I560" s="131">
        <v>1420</v>
      </c>
      <c r="J560" s="132"/>
      <c r="K560" s="133"/>
      <c r="L560" s="91">
        <v>1</v>
      </c>
      <c r="M560" s="92"/>
      <c r="N560" s="93"/>
      <c r="O560" s="84">
        <v>1</v>
      </c>
      <c r="P560" s="85"/>
      <c r="Q560" s="85"/>
      <c r="R560" s="86"/>
      <c r="S560" s="72">
        <v>1268.44</v>
      </c>
      <c r="T560" s="73"/>
      <c r="U560" s="73"/>
      <c r="V560" s="74"/>
      <c r="W560" s="87">
        <f>ABS(S560/E560*10^6*I560)</f>
        <v>7.879446036380646</v>
      </c>
      <c r="X560" s="70"/>
      <c r="Y560" s="70"/>
      <c r="Z560" s="71"/>
      <c r="AA560" s="91">
        <v>60</v>
      </c>
      <c r="AB560" s="93"/>
      <c r="AC560" s="91">
        <v>14</v>
      </c>
      <c r="AD560" s="93"/>
      <c r="AE560" s="72">
        <v>1</v>
      </c>
      <c r="AF560" s="73"/>
      <c r="AG560" s="74"/>
      <c r="AH560" s="72">
        <f t="shared" si="117"/>
        <v>1.3</v>
      </c>
      <c r="AI560" s="73"/>
      <c r="AJ560" s="74"/>
      <c r="AK560" s="75">
        <f>IF(AA560&lt;25,1,IF(AC560&lt;=12,1,(25/AA560)^(1/4)))</f>
        <v>0.8034284189446518</v>
      </c>
      <c r="AL560" s="76"/>
      <c r="AM560" s="77"/>
      <c r="AN560" s="88">
        <f>Z376*AH560*AK560</f>
        <v>83.55655557024379</v>
      </c>
      <c r="AO560" s="89"/>
      <c r="AP560" s="89"/>
      <c r="AQ560" s="90"/>
      <c r="AR560" s="88">
        <f>AH377*AH560*AK560</f>
        <v>30.289251394213373</v>
      </c>
      <c r="AS560" s="89"/>
      <c r="AT560" s="89"/>
      <c r="AU560" s="90"/>
      <c r="AV560" s="69">
        <f>AH359</f>
        <v>1095000</v>
      </c>
      <c r="AW560" s="70"/>
      <c r="AX560" s="70"/>
      <c r="AY560" s="71"/>
      <c r="AZ560" s="69" t="str">
        <f t="shared" si="118"/>
        <v>∞</v>
      </c>
      <c r="BA560" s="70"/>
      <c r="BB560" s="70"/>
      <c r="BC560" s="71"/>
      <c r="BD560" s="72">
        <f t="shared" si="119"/>
        <v>0</v>
      </c>
      <c r="BE560" s="73"/>
      <c r="BF560" s="74"/>
      <c r="BG560" s="75">
        <f>SUM(BD560:BD563)</f>
        <v>0</v>
      </c>
      <c r="BH560" s="76"/>
      <c r="BI560" s="77"/>
      <c r="BJ560" s="114" t="str">
        <f>IF(BG560&lt;=1,"O.K","N.G")</f>
        <v>O.K</v>
      </c>
      <c r="BK560" s="117"/>
      <c r="BL560" s="118"/>
    </row>
    <row r="561" spans="2:64" ht="18.75" customHeight="1">
      <c r="B561" s="94"/>
      <c r="C561" s="95"/>
      <c r="D561" s="96"/>
      <c r="E561" s="78"/>
      <c r="F561" s="79"/>
      <c r="G561" s="79"/>
      <c r="H561" s="80"/>
      <c r="I561" s="134"/>
      <c r="J561" s="135"/>
      <c r="K561" s="136"/>
      <c r="L561" s="97"/>
      <c r="M561" s="98"/>
      <c r="N561" s="99"/>
      <c r="O561" s="84">
        <v>2</v>
      </c>
      <c r="P561" s="85"/>
      <c r="Q561" s="85"/>
      <c r="R561" s="86"/>
      <c r="S561" s="72">
        <v>687.04</v>
      </c>
      <c r="T561" s="73"/>
      <c r="U561" s="73"/>
      <c r="V561" s="74"/>
      <c r="W561" s="87">
        <f>ABS(S561/E560*10^6*I560)</f>
        <v>4.267836558950331</v>
      </c>
      <c r="X561" s="70"/>
      <c r="Y561" s="70"/>
      <c r="Z561" s="71"/>
      <c r="AA561" s="94"/>
      <c r="AB561" s="96"/>
      <c r="AC561" s="94"/>
      <c r="AD561" s="96"/>
      <c r="AE561" s="72">
        <v>1</v>
      </c>
      <c r="AF561" s="73"/>
      <c r="AG561" s="74"/>
      <c r="AH561" s="72">
        <f t="shared" si="117"/>
        <v>1.3</v>
      </c>
      <c r="AI561" s="73"/>
      <c r="AJ561" s="74"/>
      <c r="AK561" s="78"/>
      <c r="AL561" s="79"/>
      <c r="AM561" s="80"/>
      <c r="AN561" s="88">
        <f>Z376*AH561*AK560</f>
        <v>83.55655557024379</v>
      </c>
      <c r="AO561" s="89"/>
      <c r="AP561" s="89"/>
      <c r="AQ561" s="90"/>
      <c r="AR561" s="88">
        <f>AH377*AH561*AK560</f>
        <v>30.289251394213373</v>
      </c>
      <c r="AS561" s="89"/>
      <c r="AT561" s="89"/>
      <c r="AU561" s="90"/>
      <c r="AV561" s="69">
        <f>AH359</f>
        <v>1095000</v>
      </c>
      <c r="AW561" s="70"/>
      <c r="AX561" s="70"/>
      <c r="AY561" s="71"/>
      <c r="AZ561" s="69" t="str">
        <f t="shared" si="118"/>
        <v>∞</v>
      </c>
      <c r="BA561" s="70"/>
      <c r="BB561" s="70"/>
      <c r="BC561" s="71"/>
      <c r="BD561" s="72">
        <f t="shared" si="119"/>
        <v>0</v>
      </c>
      <c r="BE561" s="73"/>
      <c r="BF561" s="74"/>
      <c r="BG561" s="78"/>
      <c r="BH561" s="79"/>
      <c r="BI561" s="80"/>
      <c r="BJ561" s="137"/>
      <c r="BK561" s="138"/>
      <c r="BL561" s="139"/>
    </row>
    <row r="562" spans="2:64" ht="18.75" customHeight="1">
      <c r="B562" s="94"/>
      <c r="C562" s="95"/>
      <c r="D562" s="96"/>
      <c r="E562" s="78"/>
      <c r="F562" s="79"/>
      <c r="G562" s="79"/>
      <c r="H562" s="80"/>
      <c r="I562" s="134"/>
      <c r="J562" s="135"/>
      <c r="K562" s="136"/>
      <c r="L562" s="91">
        <v>2</v>
      </c>
      <c r="M562" s="92"/>
      <c r="N562" s="93"/>
      <c r="O562" s="84">
        <v>1</v>
      </c>
      <c r="P562" s="85"/>
      <c r="Q562" s="85"/>
      <c r="R562" s="86"/>
      <c r="S562" s="72">
        <v>4513.11</v>
      </c>
      <c r="T562" s="73"/>
      <c r="U562" s="73"/>
      <c r="V562" s="74"/>
      <c r="W562" s="87">
        <f>ABS(S562/E560*10^6*I560)</f>
        <v>28.03507197916327</v>
      </c>
      <c r="X562" s="70"/>
      <c r="Y562" s="70"/>
      <c r="Z562" s="71"/>
      <c r="AA562" s="94"/>
      <c r="AB562" s="96"/>
      <c r="AC562" s="94"/>
      <c r="AD562" s="96"/>
      <c r="AE562" s="72">
        <v>1</v>
      </c>
      <c r="AF562" s="73"/>
      <c r="AG562" s="74"/>
      <c r="AH562" s="72">
        <f t="shared" si="117"/>
        <v>1.3</v>
      </c>
      <c r="AI562" s="73"/>
      <c r="AJ562" s="74"/>
      <c r="AK562" s="78"/>
      <c r="AL562" s="79"/>
      <c r="AM562" s="80"/>
      <c r="AN562" s="88">
        <f>Z376*AH562*AK560</f>
        <v>83.55655557024379</v>
      </c>
      <c r="AO562" s="89"/>
      <c r="AP562" s="89"/>
      <c r="AQ562" s="90"/>
      <c r="AR562" s="88">
        <f>AH377*AH562*AK560</f>
        <v>30.289251394213373</v>
      </c>
      <c r="AS562" s="89"/>
      <c r="AT562" s="89"/>
      <c r="AU562" s="90"/>
      <c r="AV562" s="69">
        <f>AH359</f>
        <v>1095000</v>
      </c>
      <c r="AW562" s="70"/>
      <c r="AX562" s="70"/>
      <c r="AY562" s="71"/>
      <c r="AZ562" s="69" t="str">
        <f t="shared" si="118"/>
        <v>∞</v>
      </c>
      <c r="BA562" s="70"/>
      <c r="BB562" s="70"/>
      <c r="BC562" s="71"/>
      <c r="BD562" s="72">
        <f t="shared" si="119"/>
        <v>0</v>
      </c>
      <c r="BE562" s="73"/>
      <c r="BF562" s="74"/>
      <c r="BG562" s="78"/>
      <c r="BH562" s="79"/>
      <c r="BI562" s="80"/>
      <c r="BJ562" s="137"/>
      <c r="BK562" s="138"/>
      <c r="BL562" s="139"/>
    </row>
    <row r="563" spans="2:64" ht="18.75" customHeight="1">
      <c r="B563" s="97"/>
      <c r="C563" s="98"/>
      <c r="D563" s="99"/>
      <c r="E563" s="81"/>
      <c r="F563" s="82"/>
      <c r="G563" s="82"/>
      <c r="H563" s="83"/>
      <c r="I563" s="140"/>
      <c r="J563" s="141"/>
      <c r="K563" s="142"/>
      <c r="L563" s="97"/>
      <c r="M563" s="98"/>
      <c r="N563" s="99"/>
      <c r="O563" s="84">
        <v>2</v>
      </c>
      <c r="P563" s="85"/>
      <c r="Q563" s="85"/>
      <c r="R563" s="86"/>
      <c r="S563" s="72">
        <v>197.26</v>
      </c>
      <c r="T563" s="73"/>
      <c r="U563" s="73"/>
      <c r="V563" s="74"/>
      <c r="W563" s="87">
        <f>ABS(S563/E560*10^6*I560)</f>
        <v>1.225363064186281</v>
      </c>
      <c r="X563" s="70"/>
      <c r="Y563" s="70"/>
      <c r="Z563" s="71"/>
      <c r="AA563" s="97"/>
      <c r="AB563" s="99"/>
      <c r="AC563" s="97"/>
      <c r="AD563" s="99"/>
      <c r="AE563" s="72">
        <v>1</v>
      </c>
      <c r="AF563" s="73"/>
      <c r="AG563" s="74"/>
      <c r="AH563" s="72">
        <f t="shared" si="117"/>
        <v>1.3</v>
      </c>
      <c r="AI563" s="73"/>
      <c r="AJ563" s="74"/>
      <c r="AK563" s="81"/>
      <c r="AL563" s="82"/>
      <c r="AM563" s="83"/>
      <c r="AN563" s="88">
        <f>Z376*AH563*AK560</f>
        <v>83.55655557024379</v>
      </c>
      <c r="AO563" s="89"/>
      <c r="AP563" s="89"/>
      <c r="AQ563" s="90"/>
      <c r="AR563" s="88">
        <f>AH377*AH563*AK560</f>
        <v>30.289251394213373</v>
      </c>
      <c r="AS563" s="89"/>
      <c r="AT563" s="89"/>
      <c r="AU563" s="90"/>
      <c r="AV563" s="69">
        <f>AH359</f>
        <v>1095000</v>
      </c>
      <c r="AW563" s="70"/>
      <c r="AX563" s="70"/>
      <c r="AY563" s="71"/>
      <c r="AZ563" s="69" t="str">
        <f t="shared" si="118"/>
        <v>∞</v>
      </c>
      <c r="BA563" s="70"/>
      <c r="BB563" s="70"/>
      <c r="BC563" s="71"/>
      <c r="BD563" s="72">
        <f t="shared" si="119"/>
        <v>0</v>
      </c>
      <c r="BE563" s="73"/>
      <c r="BF563" s="74"/>
      <c r="BG563" s="81"/>
      <c r="BH563" s="82"/>
      <c r="BI563" s="83"/>
      <c r="BJ563" s="122"/>
      <c r="BK563" s="123"/>
      <c r="BL563" s="124"/>
    </row>
    <row r="564" spans="2:64" ht="18.75" customHeight="1">
      <c r="B564" s="91">
        <v>2202</v>
      </c>
      <c r="C564" s="92"/>
      <c r="D564" s="93"/>
      <c r="E564" s="130">
        <v>228592821333.333</v>
      </c>
      <c r="F564" s="76"/>
      <c r="G564" s="76"/>
      <c r="H564" s="77"/>
      <c r="I564" s="131">
        <v>1420</v>
      </c>
      <c r="J564" s="132"/>
      <c r="K564" s="133"/>
      <c r="L564" s="91">
        <v>1</v>
      </c>
      <c r="M564" s="92"/>
      <c r="N564" s="93"/>
      <c r="O564" s="84">
        <v>1</v>
      </c>
      <c r="P564" s="85"/>
      <c r="Q564" s="85"/>
      <c r="R564" s="86"/>
      <c r="S564" s="72">
        <v>1200.58</v>
      </c>
      <c r="T564" s="73"/>
      <c r="U564" s="73"/>
      <c r="V564" s="74"/>
      <c r="W564" s="87">
        <f>ABS(S564/E564*10^6*I564)</f>
        <v>7.457905239788936</v>
      </c>
      <c r="X564" s="70"/>
      <c r="Y564" s="70"/>
      <c r="Z564" s="71"/>
      <c r="AA564" s="91">
        <v>60</v>
      </c>
      <c r="AB564" s="93"/>
      <c r="AC564" s="91">
        <v>14</v>
      </c>
      <c r="AD564" s="93"/>
      <c r="AE564" s="72">
        <v>1</v>
      </c>
      <c r="AF564" s="73"/>
      <c r="AG564" s="74"/>
      <c r="AH564" s="72">
        <f t="shared" si="117"/>
        <v>1.3</v>
      </c>
      <c r="AI564" s="73"/>
      <c r="AJ564" s="74"/>
      <c r="AK564" s="75">
        <f>IF(AA564&lt;25,1,IF(AC564&lt;=12,1,(25/AA564)^(1/4)))</f>
        <v>0.8034284189446518</v>
      </c>
      <c r="AL564" s="76"/>
      <c r="AM564" s="77"/>
      <c r="AN564" s="88">
        <f>Z376*AH564*AK564</f>
        <v>83.55655557024379</v>
      </c>
      <c r="AO564" s="89"/>
      <c r="AP564" s="89"/>
      <c r="AQ564" s="90"/>
      <c r="AR564" s="88">
        <f>AH377*AH564*AK564</f>
        <v>30.289251394213373</v>
      </c>
      <c r="AS564" s="89"/>
      <c r="AT564" s="89"/>
      <c r="AU564" s="90"/>
      <c r="AV564" s="69">
        <f>AH359</f>
        <v>1095000</v>
      </c>
      <c r="AW564" s="70"/>
      <c r="AX564" s="70"/>
      <c r="AY564" s="71"/>
      <c r="AZ564" s="69" t="str">
        <f t="shared" si="118"/>
        <v>∞</v>
      </c>
      <c r="BA564" s="70"/>
      <c r="BB564" s="70"/>
      <c r="BC564" s="71"/>
      <c r="BD564" s="72">
        <f t="shared" si="119"/>
        <v>0</v>
      </c>
      <c r="BE564" s="73"/>
      <c r="BF564" s="74"/>
      <c r="BG564" s="75">
        <f>SUM(BD564:BD567)</f>
        <v>0</v>
      </c>
      <c r="BH564" s="76"/>
      <c r="BI564" s="77"/>
      <c r="BJ564" s="114" t="str">
        <f>IF(BG564&lt;=1,"O.K","N.G")</f>
        <v>O.K</v>
      </c>
      <c r="BK564" s="117"/>
      <c r="BL564" s="118"/>
    </row>
    <row r="565" spans="2:64" ht="18.75" customHeight="1">
      <c r="B565" s="94"/>
      <c r="C565" s="95"/>
      <c r="D565" s="96"/>
      <c r="E565" s="78"/>
      <c r="F565" s="79"/>
      <c r="G565" s="79"/>
      <c r="H565" s="80"/>
      <c r="I565" s="134"/>
      <c r="J565" s="135"/>
      <c r="K565" s="136"/>
      <c r="L565" s="97"/>
      <c r="M565" s="98"/>
      <c r="N565" s="99"/>
      <c r="O565" s="84">
        <v>2</v>
      </c>
      <c r="P565" s="85"/>
      <c r="Q565" s="85"/>
      <c r="R565" s="86"/>
      <c r="S565" s="72">
        <v>740.1</v>
      </c>
      <c r="T565" s="73"/>
      <c r="U565" s="73"/>
      <c r="V565" s="74"/>
      <c r="W565" s="87">
        <f>ABS(S565/E564*10^6*I564)</f>
        <v>4.59744096017574</v>
      </c>
      <c r="X565" s="70"/>
      <c r="Y565" s="70"/>
      <c r="Z565" s="71"/>
      <c r="AA565" s="94"/>
      <c r="AB565" s="96"/>
      <c r="AC565" s="94"/>
      <c r="AD565" s="96"/>
      <c r="AE565" s="72">
        <v>1</v>
      </c>
      <c r="AF565" s="73"/>
      <c r="AG565" s="74"/>
      <c r="AH565" s="72">
        <f t="shared" si="117"/>
        <v>1.3</v>
      </c>
      <c r="AI565" s="73"/>
      <c r="AJ565" s="74"/>
      <c r="AK565" s="78"/>
      <c r="AL565" s="79"/>
      <c r="AM565" s="80"/>
      <c r="AN565" s="88">
        <f>Z376*AH565*AK564</f>
        <v>83.55655557024379</v>
      </c>
      <c r="AO565" s="89"/>
      <c r="AP565" s="89"/>
      <c r="AQ565" s="90"/>
      <c r="AR565" s="88">
        <f>AH377*AH565*AK564</f>
        <v>30.289251394213373</v>
      </c>
      <c r="AS565" s="89"/>
      <c r="AT565" s="89"/>
      <c r="AU565" s="90"/>
      <c r="AV565" s="69">
        <f>AH359</f>
        <v>1095000</v>
      </c>
      <c r="AW565" s="70"/>
      <c r="AX565" s="70"/>
      <c r="AY565" s="71"/>
      <c r="AZ565" s="69" t="str">
        <f t="shared" si="118"/>
        <v>∞</v>
      </c>
      <c r="BA565" s="70"/>
      <c r="BB565" s="70"/>
      <c r="BC565" s="71"/>
      <c r="BD565" s="72">
        <f t="shared" si="119"/>
        <v>0</v>
      </c>
      <c r="BE565" s="73"/>
      <c r="BF565" s="74"/>
      <c r="BG565" s="78"/>
      <c r="BH565" s="79"/>
      <c r="BI565" s="80"/>
      <c r="BJ565" s="137"/>
      <c r="BK565" s="138"/>
      <c r="BL565" s="139"/>
    </row>
    <row r="566" spans="2:64" ht="18.75" customHeight="1">
      <c r="B566" s="94"/>
      <c r="C566" s="95"/>
      <c r="D566" s="96"/>
      <c r="E566" s="78"/>
      <c r="F566" s="79"/>
      <c r="G566" s="79"/>
      <c r="H566" s="80"/>
      <c r="I566" s="134"/>
      <c r="J566" s="135"/>
      <c r="K566" s="136"/>
      <c r="L566" s="91">
        <v>2</v>
      </c>
      <c r="M566" s="92"/>
      <c r="N566" s="93"/>
      <c r="O566" s="84">
        <v>1</v>
      </c>
      <c r="P566" s="85"/>
      <c r="Q566" s="85"/>
      <c r="R566" s="86"/>
      <c r="S566" s="72">
        <v>4356.47</v>
      </c>
      <c r="T566" s="73"/>
      <c r="U566" s="73"/>
      <c r="V566" s="74"/>
      <c r="W566" s="87">
        <f>ABS(S566/E564*10^6*I564)</f>
        <v>27.062037048745857</v>
      </c>
      <c r="X566" s="70"/>
      <c r="Y566" s="70"/>
      <c r="Z566" s="71"/>
      <c r="AA566" s="94"/>
      <c r="AB566" s="96"/>
      <c r="AC566" s="94"/>
      <c r="AD566" s="96"/>
      <c r="AE566" s="72">
        <v>1</v>
      </c>
      <c r="AF566" s="73"/>
      <c r="AG566" s="74"/>
      <c r="AH566" s="72">
        <f t="shared" si="117"/>
        <v>1.3</v>
      </c>
      <c r="AI566" s="73"/>
      <c r="AJ566" s="74"/>
      <c r="AK566" s="78"/>
      <c r="AL566" s="79"/>
      <c r="AM566" s="80"/>
      <c r="AN566" s="88">
        <f>Z376*AH566*AK564</f>
        <v>83.55655557024379</v>
      </c>
      <c r="AO566" s="89"/>
      <c r="AP566" s="89"/>
      <c r="AQ566" s="90"/>
      <c r="AR566" s="88">
        <f>AH377*AH566*AK564</f>
        <v>30.289251394213373</v>
      </c>
      <c r="AS566" s="89"/>
      <c r="AT566" s="89"/>
      <c r="AU566" s="90"/>
      <c r="AV566" s="69">
        <f>AH359</f>
        <v>1095000</v>
      </c>
      <c r="AW566" s="70"/>
      <c r="AX566" s="70"/>
      <c r="AY566" s="71"/>
      <c r="AZ566" s="69" t="str">
        <f t="shared" si="118"/>
        <v>∞</v>
      </c>
      <c r="BA566" s="70"/>
      <c r="BB566" s="70"/>
      <c r="BC566" s="71"/>
      <c r="BD566" s="72">
        <f t="shared" si="119"/>
        <v>0</v>
      </c>
      <c r="BE566" s="73"/>
      <c r="BF566" s="74"/>
      <c r="BG566" s="78"/>
      <c r="BH566" s="79"/>
      <c r="BI566" s="80"/>
      <c r="BJ566" s="137"/>
      <c r="BK566" s="138"/>
      <c r="BL566" s="139"/>
    </row>
    <row r="567" spans="2:64" ht="18.75" customHeight="1">
      <c r="B567" s="97"/>
      <c r="C567" s="98"/>
      <c r="D567" s="99"/>
      <c r="E567" s="81"/>
      <c r="F567" s="82"/>
      <c r="G567" s="82"/>
      <c r="H567" s="83"/>
      <c r="I567" s="140"/>
      <c r="J567" s="141"/>
      <c r="K567" s="142"/>
      <c r="L567" s="97"/>
      <c r="M567" s="98"/>
      <c r="N567" s="99"/>
      <c r="O567" s="84">
        <v>2</v>
      </c>
      <c r="P567" s="85"/>
      <c r="Q567" s="85"/>
      <c r="R567" s="86"/>
      <c r="S567" s="72">
        <v>143.57</v>
      </c>
      <c r="T567" s="73"/>
      <c r="U567" s="73"/>
      <c r="V567" s="74"/>
      <c r="W567" s="87">
        <f>ABS(S567/E564*10^6*I564)</f>
        <v>0.8918451542391986</v>
      </c>
      <c r="X567" s="70"/>
      <c r="Y567" s="70"/>
      <c r="Z567" s="71"/>
      <c r="AA567" s="97"/>
      <c r="AB567" s="99"/>
      <c r="AC567" s="97"/>
      <c r="AD567" s="99"/>
      <c r="AE567" s="72">
        <v>1</v>
      </c>
      <c r="AF567" s="73"/>
      <c r="AG567" s="74"/>
      <c r="AH567" s="72">
        <f t="shared" si="117"/>
        <v>1.3</v>
      </c>
      <c r="AI567" s="73"/>
      <c r="AJ567" s="74"/>
      <c r="AK567" s="81"/>
      <c r="AL567" s="82"/>
      <c r="AM567" s="83"/>
      <c r="AN567" s="88">
        <f>Z376*AH567*AK564</f>
        <v>83.55655557024379</v>
      </c>
      <c r="AO567" s="89"/>
      <c r="AP567" s="89"/>
      <c r="AQ567" s="90"/>
      <c r="AR567" s="88">
        <f>AH377*AH567*AK564</f>
        <v>30.289251394213373</v>
      </c>
      <c r="AS567" s="89"/>
      <c r="AT567" s="89"/>
      <c r="AU567" s="90"/>
      <c r="AV567" s="69">
        <f>AH359</f>
        <v>1095000</v>
      </c>
      <c r="AW567" s="70"/>
      <c r="AX567" s="70"/>
      <c r="AY567" s="71"/>
      <c r="AZ567" s="69" t="str">
        <f t="shared" si="118"/>
        <v>∞</v>
      </c>
      <c r="BA567" s="70"/>
      <c r="BB567" s="70"/>
      <c r="BC567" s="71"/>
      <c r="BD567" s="72">
        <f t="shared" si="119"/>
        <v>0</v>
      </c>
      <c r="BE567" s="73"/>
      <c r="BF567" s="74"/>
      <c r="BG567" s="81"/>
      <c r="BH567" s="82"/>
      <c r="BI567" s="83"/>
      <c r="BJ567" s="122"/>
      <c r="BK567" s="123"/>
      <c r="BL567" s="124"/>
    </row>
    <row r="568" spans="2:64" ht="18.75" customHeight="1">
      <c r="B568" s="91">
        <v>2302</v>
      </c>
      <c r="C568" s="92"/>
      <c r="D568" s="93"/>
      <c r="E568" s="130">
        <v>195223979166.666</v>
      </c>
      <c r="F568" s="76"/>
      <c r="G568" s="76"/>
      <c r="H568" s="77"/>
      <c r="I568" s="131">
        <v>1425</v>
      </c>
      <c r="J568" s="132"/>
      <c r="K568" s="133"/>
      <c r="L568" s="91">
        <v>1</v>
      </c>
      <c r="M568" s="92"/>
      <c r="N568" s="93"/>
      <c r="O568" s="84">
        <v>1</v>
      </c>
      <c r="P568" s="85"/>
      <c r="Q568" s="85"/>
      <c r="R568" s="86"/>
      <c r="S568" s="72">
        <v>981.67</v>
      </c>
      <c r="T568" s="73"/>
      <c r="U568" s="73"/>
      <c r="V568" s="74"/>
      <c r="W568" s="87">
        <f>ABS(S568/E568*10^6*I568)</f>
        <v>7.165511921082977</v>
      </c>
      <c r="X568" s="70"/>
      <c r="Y568" s="70"/>
      <c r="Z568" s="71"/>
      <c r="AA568" s="91">
        <v>50</v>
      </c>
      <c r="AB568" s="93"/>
      <c r="AC568" s="91">
        <v>14</v>
      </c>
      <c r="AD568" s="93"/>
      <c r="AE568" s="72">
        <v>1</v>
      </c>
      <c r="AF568" s="73"/>
      <c r="AG568" s="74"/>
      <c r="AH568" s="72">
        <f t="shared" si="117"/>
        <v>1.3</v>
      </c>
      <c r="AI568" s="73"/>
      <c r="AJ568" s="74"/>
      <c r="AK568" s="75">
        <f>IF(AA568&lt;25,1,IF(AC568&lt;=12,1,(25/AA568)^(1/4)))</f>
        <v>0.8408964152537145</v>
      </c>
      <c r="AL568" s="76"/>
      <c r="AM568" s="77"/>
      <c r="AN568" s="88">
        <f>Z376*AH568*AK568</f>
        <v>87.45322718638631</v>
      </c>
      <c r="AO568" s="89"/>
      <c r="AP568" s="89"/>
      <c r="AQ568" s="90"/>
      <c r="AR568" s="88">
        <f>AH377*AH568*AK568</f>
        <v>31.70179485506504</v>
      </c>
      <c r="AS568" s="89"/>
      <c r="AT568" s="89"/>
      <c r="AU568" s="90"/>
      <c r="AV568" s="69">
        <f>AH359</f>
        <v>1095000</v>
      </c>
      <c r="AW568" s="70"/>
      <c r="AX568" s="70"/>
      <c r="AY568" s="71"/>
      <c r="AZ568" s="69" t="str">
        <f t="shared" si="118"/>
        <v>∞</v>
      </c>
      <c r="BA568" s="70"/>
      <c r="BB568" s="70"/>
      <c r="BC568" s="71"/>
      <c r="BD568" s="72">
        <f t="shared" si="119"/>
        <v>0</v>
      </c>
      <c r="BE568" s="73"/>
      <c r="BF568" s="74"/>
      <c r="BG568" s="75">
        <f>SUM(BD568:BD571)</f>
        <v>0</v>
      </c>
      <c r="BH568" s="76"/>
      <c r="BI568" s="77"/>
      <c r="BJ568" s="114" t="str">
        <f>IF(BG568&lt;=1,"O.K","N.G")</f>
        <v>O.K</v>
      </c>
      <c r="BK568" s="117"/>
      <c r="BL568" s="118"/>
    </row>
    <row r="569" spans="2:64" ht="18.75" customHeight="1">
      <c r="B569" s="94"/>
      <c r="C569" s="95"/>
      <c r="D569" s="96"/>
      <c r="E569" s="78"/>
      <c r="F569" s="79"/>
      <c r="G569" s="79"/>
      <c r="H569" s="80"/>
      <c r="I569" s="134"/>
      <c r="J569" s="135"/>
      <c r="K569" s="136"/>
      <c r="L569" s="97"/>
      <c r="M569" s="98"/>
      <c r="N569" s="99"/>
      <c r="O569" s="84">
        <v>2</v>
      </c>
      <c r="P569" s="85"/>
      <c r="Q569" s="85"/>
      <c r="R569" s="86"/>
      <c r="S569" s="72">
        <v>659.05</v>
      </c>
      <c r="T569" s="73"/>
      <c r="U569" s="73"/>
      <c r="V569" s="74"/>
      <c r="W569" s="87">
        <f>ABS(S569/E568*10^6*I568)</f>
        <v>4.81060909632538</v>
      </c>
      <c r="X569" s="70"/>
      <c r="Y569" s="70"/>
      <c r="Z569" s="71"/>
      <c r="AA569" s="94"/>
      <c r="AB569" s="96"/>
      <c r="AC569" s="94"/>
      <c r="AD569" s="96"/>
      <c r="AE569" s="72">
        <v>1</v>
      </c>
      <c r="AF569" s="73"/>
      <c r="AG569" s="74"/>
      <c r="AH569" s="72">
        <f t="shared" si="117"/>
        <v>1.3</v>
      </c>
      <c r="AI569" s="73"/>
      <c r="AJ569" s="74"/>
      <c r="AK569" s="78"/>
      <c r="AL569" s="79"/>
      <c r="AM569" s="80"/>
      <c r="AN569" s="88">
        <f>Z376*AH569*AK568</f>
        <v>87.45322718638631</v>
      </c>
      <c r="AO569" s="89"/>
      <c r="AP569" s="89"/>
      <c r="AQ569" s="90"/>
      <c r="AR569" s="88">
        <f>AH377*AH569*AK568</f>
        <v>31.70179485506504</v>
      </c>
      <c r="AS569" s="89"/>
      <c r="AT569" s="89"/>
      <c r="AU569" s="90"/>
      <c r="AV569" s="69">
        <f>AH359</f>
        <v>1095000</v>
      </c>
      <c r="AW569" s="70"/>
      <c r="AX569" s="70"/>
      <c r="AY569" s="71"/>
      <c r="AZ569" s="69" t="str">
        <f t="shared" si="118"/>
        <v>∞</v>
      </c>
      <c r="BA569" s="70"/>
      <c r="BB569" s="70"/>
      <c r="BC569" s="71"/>
      <c r="BD569" s="72">
        <f t="shared" si="119"/>
        <v>0</v>
      </c>
      <c r="BE569" s="73"/>
      <c r="BF569" s="74"/>
      <c r="BG569" s="78"/>
      <c r="BH569" s="79"/>
      <c r="BI569" s="80"/>
      <c r="BJ569" s="137"/>
      <c r="BK569" s="138"/>
      <c r="BL569" s="139"/>
    </row>
    <row r="570" spans="2:64" ht="18.75" customHeight="1">
      <c r="B570" s="94"/>
      <c r="C570" s="95"/>
      <c r="D570" s="96"/>
      <c r="E570" s="78"/>
      <c r="F570" s="79"/>
      <c r="G570" s="79"/>
      <c r="H570" s="80"/>
      <c r="I570" s="134"/>
      <c r="J570" s="135"/>
      <c r="K570" s="136"/>
      <c r="L570" s="91">
        <v>2</v>
      </c>
      <c r="M570" s="92"/>
      <c r="N570" s="93"/>
      <c r="O570" s="84">
        <v>1</v>
      </c>
      <c r="P570" s="85"/>
      <c r="Q570" s="85"/>
      <c r="R570" s="86"/>
      <c r="S570" s="72">
        <v>3650.71</v>
      </c>
      <c r="T570" s="73"/>
      <c r="U570" s="73"/>
      <c r="V570" s="74"/>
      <c r="W570" s="87">
        <f>ABS(S570/E568*10^6*I568)</f>
        <v>26.64765758902364</v>
      </c>
      <c r="X570" s="70"/>
      <c r="Y570" s="70"/>
      <c r="Z570" s="71"/>
      <c r="AA570" s="94"/>
      <c r="AB570" s="96"/>
      <c r="AC570" s="94"/>
      <c r="AD570" s="96"/>
      <c r="AE570" s="72">
        <v>1</v>
      </c>
      <c r="AF570" s="73"/>
      <c r="AG570" s="74"/>
      <c r="AH570" s="72">
        <f t="shared" si="117"/>
        <v>1.3</v>
      </c>
      <c r="AI570" s="73"/>
      <c r="AJ570" s="74"/>
      <c r="AK570" s="78"/>
      <c r="AL570" s="79"/>
      <c r="AM570" s="80"/>
      <c r="AN570" s="88">
        <f>Z376*AH570*AK568</f>
        <v>87.45322718638631</v>
      </c>
      <c r="AO570" s="89"/>
      <c r="AP570" s="89"/>
      <c r="AQ570" s="90"/>
      <c r="AR570" s="88">
        <f>AH377*AH570*AK568</f>
        <v>31.70179485506504</v>
      </c>
      <c r="AS570" s="89"/>
      <c r="AT570" s="89"/>
      <c r="AU570" s="90"/>
      <c r="AV570" s="69">
        <f>AH359</f>
        <v>1095000</v>
      </c>
      <c r="AW570" s="70"/>
      <c r="AX570" s="70"/>
      <c r="AY570" s="71"/>
      <c r="AZ570" s="69" t="str">
        <f t="shared" si="118"/>
        <v>∞</v>
      </c>
      <c r="BA570" s="70"/>
      <c r="BB570" s="70"/>
      <c r="BC570" s="71"/>
      <c r="BD570" s="72">
        <f t="shared" si="119"/>
        <v>0</v>
      </c>
      <c r="BE570" s="73"/>
      <c r="BF570" s="74"/>
      <c r="BG570" s="78"/>
      <c r="BH570" s="79"/>
      <c r="BI570" s="80"/>
      <c r="BJ570" s="137"/>
      <c r="BK570" s="138"/>
      <c r="BL570" s="139"/>
    </row>
    <row r="571" spans="2:64" ht="18.75" customHeight="1">
      <c r="B571" s="97"/>
      <c r="C571" s="98"/>
      <c r="D571" s="99"/>
      <c r="E571" s="81"/>
      <c r="F571" s="82"/>
      <c r="G571" s="82"/>
      <c r="H571" s="83"/>
      <c r="I571" s="140"/>
      <c r="J571" s="141"/>
      <c r="K571" s="142"/>
      <c r="L571" s="97"/>
      <c r="M571" s="98"/>
      <c r="N571" s="99"/>
      <c r="O571" s="84">
        <v>2</v>
      </c>
      <c r="P571" s="85"/>
      <c r="Q571" s="85"/>
      <c r="R571" s="86"/>
      <c r="S571" s="72">
        <v>93.78</v>
      </c>
      <c r="T571" s="73"/>
      <c r="U571" s="73"/>
      <c r="V571" s="74"/>
      <c r="W571" s="87">
        <f>ABS(S571/E568*10^6*I568)</f>
        <v>0.6845291268544029</v>
      </c>
      <c r="X571" s="70"/>
      <c r="Y571" s="70"/>
      <c r="Z571" s="71"/>
      <c r="AA571" s="97"/>
      <c r="AB571" s="99"/>
      <c r="AC571" s="97"/>
      <c r="AD571" s="99"/>
      <c r="AE571" s="72">
        <v>1</v>
      </c>
      <c r="AF571" s="73"/>
      <c r="AG571" s="74"/>
      <c r="AH571" s="72">
        <f t="shared" si="117"/>
        <v>1.3</v>
      </c>
      <c r="AI571" s="73"/>
      <c r="AJ571" s="74"/>
      <c r="AK571" s="81"/>
      <c r="AL571" s="82"/>
      <c r="AM571" s="83"/>
      <c r="AN571" s="88">
        <f>Z376*AH571*AK568</f>
        <v>87.45322718638631</v>
      </c>
      <c r="AO571" s="89"/>
      <c r="AP571" s="89"/>
      <c r="AQ571" s="90"/>
      <c r="AR571" s="88">
        <f>AH377*AH571*AK568</f>
        <v>31.70179485506504</v>
      </c>
      <c r="AS571" s="89"/>
      <c r="AT571" s="89"/>
      <c r="AU571" s="90"/>
      <c r="AV571" s="69">
        <f>AH359</f>
        <v>1095000</v>
      </c>
      <c r="AW571" s="70"/>
      <c r="AX571" s="70"/>
      <c r="AY571" s="71"/>
      <c r="AZ571" s="69" t="str">
        <f t="shared" si="118"/>
        <v>∞</v>
      </c>
      <c r="BA571" s="70"/>
      <c r="BB571" s="70"/>
      <c r="BC571" s="71"/>
      <c r="BD571" s="72">
        <f t="shared" si="119"/>
        <v>0</v>
      </c>
      <c r="BE571" s="73"/>
      <c r="BF571" s="74"/>
      <c r="BG571" s="81"/>
      <c r="BH571" s="82"/>
      <c r="BI571" s="83"/>
      <c r="BJ571" s="122"/>
      <c r="BK571" s="123"/>
      <c r="BL571" s="124"/>
    </row>
    <row r="572" spans="2:64" ht="18.75" customHeight="1">
      <c r="B572" s="91">
        <v>2402</v>
      </c>
      <c r="C572" s="92"/>
      <c r="D572" s="93"/>
      <c r="E572" s="130">
        <v>128503486833.333</v>
      </c>
      <c r="F572" s="76"/>
      <c r="G572" s="76"/>
      <c r="H572" s="77"/>
      <c r="I572" s="131">
        <v>1435</v>
      </c>
      <c r="J572" s="132"/>
      <c r="K572" s="133"/>
      <c r="L572" s="91">
        <v>1</v>
      </c>
      <c r="M572" s="92"/>
      <c r="N572" s="93"/>
      <c r="O572" s="84">
        <v>1</v>
      </c>
      <c r="P572" s="85"/>
      <c r="Q572" s="85"/>
      <c r="R572" s="86"/>
      <c r="S572" s="72">
        <v>583.06</v>
      </c>
      <c r="T572" s="73"/>
      <c r="U572" s="73"/>
      <c r="V572" s="74"/>
      <c r="W572" s="87">
        <f>ABS(S572/E572*10^6*I572)</f>
        <v>6.511038109690946</v>
      </c>
      <c r="X572" s="70"/>
      <c r="Y572" s="70"/>
      <c r="Z572" s="71"/>
      <c r="AA572" s="91">
        <v>30</v>
      </c>
      <c r="AB572" s="93"/>
      <c r="AC572" s="91">
        <v>14</v>
      </c>
      <c r="AD572" s="93"/>
      <c r="AE572" s="72">
        <v>1</v>
      </c>
      <c r="AF572" s="73"/>
      <c r="AG572" s="74"/>
      <c r="AH572" s="72">
        <f t="shared" si="117"/>
        <v>1.3</v>
      </c>
      <c r="AI572" s="73"/>
      <c r="AJ572" s="74"/>
      <c r="AK572" s="75">
        <f>IF(AA572&lt;25,1,IF(AC572&lt;=12,1,(25/AA572)^(1/4)))</f>
        <v>0.9554427922043668</v>
      </c>
      <c r="AL572" s="76"/>
      <c r="AM572" s="77"/>
      <c r="AN572" s="88">
        <f>Z376*AH572*AK572</f>
        <v>99.36605038925414</v>
      </c>
      <c r="AO572" s="89"/>
      <c r="AP572" s="89"/>
      <c r="AQ572" s="90"/>
      <c r="AR572" s="88">
        <f>AH377*AH572*AK572</f>
        <v>36.02019326610463</v>
      </c>
      <c r="AS572" s="89"/>
      <c r="AT572" s="89"/>
      <c r="AU572" s="90"/>
      <c r="AV572" s="69">
        <f>AH359</f>
        <v>1095000</v>
      </c>
      <c r="AW572" s="70"/>
      <c r="AX572" s="70"/>
      <c r="AY572" s="71"/>
      <c r="AZ572" s="69" t="str">
        <f t="shared" si="118"/>
        <v>∞</v>
      </c>
      <c r="BA572" s="70"/>
      <c r="BB572" s="70"/>
      <c r="BC572" s="71"/>
      <c r="BD572" s="72">
        <f t="shared" si="119"/>
        <v>0</v>
      </c>
      <c r="BE572" s="73"/>
      <c r="BF572" s="74"/>
      <c r="BG572" s="75">
        <f>SUM(BD572:BD575)</f>
        <v>0</v>
      </c>
      <c r="BH572" s="76"/>
      <c r="BI572" s="77"/>
      <c r="BJ572" s="114" t="str">
        <f>IF(BG572&lt;=1,"O.K","N.G")</f>
        <v>O.K</v>
      </c>
      <c r="BK572" s="117"/>
      <c r="BL572" s="118"/>
    </row>
    <row r="573" spans="2:64" ht="18.75" customHeight="1">
      <c r="B573" s="94"/>
      <c r="C573" s="95"/>
      <c r="D573" s="96"/>
      <c r="E573" s="78"/>
      <c r="F573" s="79"/>
      <c r="G573" s="79"/>
      <c r="H573" s="80"/>
      <c r="I573" s="134"/>
      <c r="J573" s="135"/>
      <c r="K573" s="136"/>
      <c r="L573" s="97"/>
      <c r="M573" s="98"/>
      <c r="N573" s="99"/>
      <c r="O573" s="84">
        <v>2</v>
      </c>
      <c r="P573" s="85"/>
      <c r="Q573" s="85"/>
      <c r="R573" s="86"/>
      <c r="S573" s="72">
        <v>141.14</v>
      </c>
      <c r="T573" s="73"/>
      <c r="U573" s="73"/>
      <c r="V573" s="74"/>
      <c r="W573" s="87">
        <f>ABS(S573/E572*10^6*I572)</f>
        <v>1.5761120961852642</v>
      </c>
      <c r="X573" s="70"/>
      <c r="Y573" s="70"/>
      <c r="Z573" s="71"/>
      <c r="AA573" s="94"/>
      <c r="AB573" s="96"/>
      <c r="AC573" s="94"/>
      <c r="AD573" s="96"/>
      <c r="AE573" s="72">
        <v>1</v>
      </c>
      <c r="AF573" s="73"/>
      <c r="AG573" s="74"/>
      <c r="AH573" s="72">
        <f t="shared" si="117"/>
        <v>1.3</v>
      </c>
      <c r="AI573" s="73"/>
      <c r="AJ573" s="74"/>
      <c r="AK573" s="78"/>
      <c r="AL573" s="79"/>
      <c r="AM573" s="80"/>
      <c r="AN573" s="88">
        <f>Z376*AH573*AK572</f>
        <v>99.36605038925414</v>
      </c>
      <c r="AO573" s="89"/>
      <c r="AP573" s="89"/>
      <c r="AQ573" s="90"/>
      <c r="AR573" s="88">
        <f>AH377*AH573*AK572</f>
        <v>36.02019326610463</v>
      </c>
      <c r="AS573" s="89"/>
      <c r="AT573" s="89"/>
      <c r="AU573" s="90"/>
      <c r="AV573" s="69">
        <f>AH359</f>
        <v>1095000</v>
      </c>
      <c r="AW573" s="70"/>
      <c r="AX573" s="70"/>
      <c r="AY573" s="71"/>
      <c r="AZ573" s="69" t="str">
        <f t="shared" si="118"/>
        <v>∞</v>
      </c>
      <c r="BA573" s="70"/>
      <c r="BB573" s="70"/>
      <c r="BC573" s="71"/>
      <c r="BD573" s="72">
        <f t="shared" si="119"/>
        <v>0</v>
      </c>
      <c r="BE573" s="73"/>
      <c r="BF573" s="74"/>
      <c r="BG573" s="78"/>
      <c r="BH573" s="79"/>
      <c r="BI573" s="80"/>
      <c r="BJ573" s="137"/>
      <c r="BK573" s="138"/>
      <c r="BL573" s="139"/>
    </row>
    <row r="574" spans="2:64" ht="18.75" customHeight="1">
      <c r="B574" s="94"/>
      <c r="C574" s="95"/>
      <c r="D574" s="96"/>
      <c r="E574" s="78"/>
      <c r="F574" s="79"/>
      <c r="G574" s="79"/>
      <c r="H574" s="80"/>
      <c r="I574" s="134"/>
      <c r="J574" s="135"/>
      <c r="K574" s="136"/>
      <c r="L574" s="91">
        <v>2</v>
      </c>
      <c r="M574" s="92"/>
      <c r="N574" s="93"/>
      <c r="O574" s="84">
        <v>1</v>
      </c>
      <c r="P574" s="85"/>
      <c r="Q574" s="85"/>
      <c r="R574" s="86"/>
      <c r="S574" s="72">
        <v>2266.25</v>
      </c>
      <c r="T574" s="73"/>
      <c r="U574" s="73"/>
      <c r="V574" s="74"/>
      <c r="W574" s="87">
        <f>ABS(S574/E572*10^6*I572)</f>
        <v>25.307241306361455</v>
      </c>
      <c r="X574" s="70"/>
      <c r="Y574" s="70"/>
      <c r="Z574" s="71"/>
      <c r="AA574" s="94"/>
      <c r="AB574" s="96"/>
      <c r="AC574" s="94"/>
      <c r="AD574" s="96"/>
      <c r="AE574" s="72">
        <v>1</v>
      </c>
      <c r="AF574" s="73"/>
      <c r="AG574" s="74"/>
      <c r="AH574" s="72">
        <f t="shared" si="117"/>
        <v>1.3</v>
      </c>
      <c r="AI574" s="73"/>
      <c r="AJ574" s="74"/>
      <c r="AK574" s="78"/>
      <c r="AL574" s="79"/>
      <c r="AM574" s="80"/>
      <c r="AN574" s="88">
        <f>Z376*AH574*AK572</f>
        <v>99.36605038925414</v>
      </c>
      <c r="AO574" s="89"/>
      <c r="AP574" s="89"/>
      <c r="AQ574" s="90"/>
      <c r="AR574" s="88">
        <f>AH377*AH574*AK572</f>
        <v>36.02019326610463</v>
      </c>
      <c r="AS574" s="89"/>
      <c r="AT574" s="89"/>
      <c r="AU574" s="90"/>
      <c r="AV574" s="69">
        <f>AH359</f>
        <v>1095000</v>
      </c>
      <c r="AW574" s="70"/>
      <c r="AX574" s="70"/>
      <c r="AY574" s="71"/>
      <c r="AZ574" s="69" t="str">
        <f t="shared" si="118"/>
        <v>∞</v>
      </c>
      <c r="BA574" s="70"/>
      <c r="BB574" s="70"/>
      <c r="BC574" s="71"/>
      <c r="BD574" s="72">
        <f t="shared" si="119"/>
        <v>0</v>
      </c>
      <c r="BE574" s="73"/>
      <c r="BF574" s="74"/>
      <c r="BG574" s="78"/>
      <c r="BH574" s="79"/>
      <c r="BI574" s="80"/>
      <c r="BJ574" s="137"/>
      <c r="BK574" s="138"/>
      <c r="BL574" s="139"/>
    </row>
    <row r="575" spans="2:64" ht="18.75" customHeight="1">
      <c r="B575" s="97"/>
      <c r="C575" s="98"/>
      <c r="D575" s="99"/>
      <c r="E575" s="81"/>
      <c r="F575" s="82"/>
      <c r="G575" s="82"/>
      <c r="H575" s="83"/>
      <c r="I575" s="140"/>
      <c r="J575" s="141"/>
      <c r="K575" s="142"/>
      <c r="L575" s="97"/>
      <c r="M575" s="98"/>
      <c r="N575" s="99"/>
      <c r="O575" s="84">
        <v>2</v>
      </c>
      <c r="P575" s="85"/>
      <c r="Q575" s="85"/>
      <c r="R575" s="86"/>
      <c r="S575" s="72">
        <v>46.62</v>
      </c>
      <c r="T575" s="73"/>
      <c r="U575" s="73"/>
      <c r="V575" s="74"/>
      <c r="W575" s="87">
        <f>ABS(S575/E572*10^6*I572)</f>
        <v>0.5206061068737213</v>
      </c>
      <c r="X575" s="70"/>
      <c r="Y575" s="70"/>
      <c r="Z575" s="71"/>
      <c r="AA575" s="97"/>
      <c r="AB575" s="99"/>
      <c r="AC575" s="97"/>
      <c r="AD575" s="99"/>
      <c r="AE575" s="72">
        <v>1</v>
      </c>
      <c r="AF575" s="73"/>
      <c r="AG575" s="74"/>
      <c r="AH575" s="72">
        <f t="shared" si="117"/>
        <v>1.3</v>
      </c>
      <c r="AI575" s="73"/>
      <c r="AJ575" s="74"/>
      <c r="AK575" s="81"/>
      <c r="AL575" s="82"/>
      <c r="AM575" s="83"/>
      <c r="AN575" s="88">
        <f>Z376*AH575*AK572</f>
        <v>99.36605038925414</v>
      </c>
      <c r="AO575" s="89"/>
      <c r="AP575" s="89"/>
      <c r="AQ575" s="90"/>
      <c r="AR575" s="88">
        <f>AH377*AH575*AK572</f>
        <v>36.02019326610463</v>
      </c>
      <c r="AS575" s="89"/>
      <c r="AT575" s="89"/>
      <c r="AU575" s="90"/>
      <c r="AV575" s="69">
        <f>AH359</f>
        <v>1095000</v>
      </c>
      <c r="AW575" s="70"/>
      <c r="AX575" s="70"/>
      <c r="AY575" s="71"/>
      <c r="AZ575" s="69" t="str">
        <f t="shared" si="118"/>
        <v>∞</v>
      </c>
      <c r="BA575" s="70"/>
      <c r="BB575" s="70"/>
      <c r="BC575" s="71"/>
      <c r="BD575" s="72">
        <f t="shared" si="119"/>
        <v>0</v>
      </c>
      <c r="BE575" s="73"/>
      <c r="BF575" s="74"/>
      <c r="BG575" s="81"/>
      <c r="BH575" s="82"/>
      <c r="BI575" s="83"/>
      <c r="BJ575" s="122"/>
      <c r="BK575" s="123"/>
      <c r="BL575" s="124"/>
    </row>
    <row r="577" ht="18.75" customHeight="1">
      <c r="D577" s="24" t="s">
        <v>133</v>
      </c>
    </row>
    <row r="578" ht="18.75" customHeight="1">
      <c r="E578" s="24" t="s">
        <v>188</v>
      </c>
    </row>
    <row r="579" ht="18.75" customHeight="1">
      <c r="E579" s="24" t="s">
        <v>120</v>
      </c>
    </row>
    <row r="580" spans="5:29" ht="18.75" customHeight="1">
      <c r="E580" s="24" t="s">
        <v>152</v>
      </c>
      <c r="V580" s="24" t="s">
        <v>153</v>
      </c>
      <c r="Z580" s="129">
        <v>80</v>
      </c>
      <c r="AA580" s="129"/>
      <c r="AB580" s="129"/>
      <c r="AC580" s="24" t="s">
        <v>154</v>
      </c>
    </row>
    <row r="581" spans="5:37" ht="18.75" customHeight="1">
      <c r="E581" s="24" t="s">
        <v>155</v>
      </c>
      <c r="AD581" s="24" t="s">
        <v>156</v>
      </c>
      <c r="AH581" s="129">
        <v>29</v>
      </c>
      <c r="AI581" s="129"/>
      <c r="AJ581" s="129"/>
      <c r="AK581" s="24" t="s">
        <v>154</v>
      </c>
    </row>
    <row r="582" spans="2:64" ht="18.75" customHeight="1">
      <c r="B582" s="114" t="s">
        <v>95</v>
      </c>
      <c r="C582" s="115"/>
      <c r="D582" s="116"/>
      <c r="E582" s="114" t="s">
        <v>183</v>
      </c>
      <c r="F582" s="115"/>
      <c r="G582" s="115"/>
      <c r="H582" s="116"/>
      <c r="I582" s="114" t="s">
        <v>184</v>
      </c>
      <c r="J582" s="115"/>
      <c r="K582" s="116"/>
      <c r="L582" s="114" t="s">
        <v>157</v>
      </c>
      <c r="M582" s="115"/>
      <c r="N582" s="116"/>
      <c r="O582" s="114" t="s">
        <v>158</v>
      </c>
      <c r="P582" s="115"/>
      <c r="Q582" s="115"/>
      <c r="R582" s="116"/>
      <c r="S582" s="114" t="s">
        <v>159</v>
      </c>
      <c r="T582" s="115"/>
      <c r="U582" s="115"/>
      <c r="V582" s="116"/>
      <c r="W582" s="114" t="s">
        <v>160</v>
      </c>
      <c r="X582" s="115"/>
      <c r="Y582" s="115"/>
      <c r="Z582" s="116"/>
      <c r="AA582" s="114" t="s">
        <v>126</v>
      </c>
      <c r="AB582" s="116"/>
      <c r="AC582" s="114" t="s">
        <v>127</v>
      </c>
      <c r="AD582" s="116"/>
      <c r="AE582" s="114" t="s">
        <v>128</v>
      </c>
      <c r="AF582" s="117"/>
      <c r="AG582" s="118"/>
      <c r="AH582" s="114" t="s">
        <v>182</v>
      </c>
      <c r="AI582" s="117"/>
      <c r="AJ582" s="118"/>
      <c r="AK582" s="114" t="s">
        <v>129</v>
      </c>
      <c r="AL582" s="117"/>
      <c r="AM582" s="118"/>
      <c r="AN582" s="114" t="s">
        <v>161</v>
      </c>
      <c r="AO582" s="115"/>
      <c r="AP582" s="115"/>
      <c r="AQ582" s="116"/>
      <c r="AR582" s="114" t="s">
        <v>162</v>
      </c>
      <c r="AS582" s="115"/>
      <c r="AT582" s="115"/>
      <c r="AU582" s="116"/>
      <c r="AV582" s="114" t="s">
        <v>163</v>
      </c>
      <c r="AW582" s="115"/>
      <c r="AX582" s="115"/>
      <c r="AY582" s="116"/>
      <c r="AZ582" s="114" t="s">
        <v>164</v>
      </c>
      <c r="BA582" s="117"/>
      <c r="BB582" s="117"/>
      <c r="BC582" s="118"/>
      <c r="BD582" s="114" t="s">
        <v>165</v>
      </c>
      <c r="BE582" s="117"/>
      <c r="BF582" s="118"/>
      <c r="BG582" s="114" t="s">
        <v>166</v>
      </c>
      <c r="BH582" s="117"/>
      <c r="BI582" s="118"/>
      <c r="BJ582" s="114" t="s">
        <v>131</v>
      </c>
      <c r="BK582" s="117"/>
      <c r="BL582" s="118"/>
    </row>
    <row r="583" spans="2:64" ht="18.75" customHeight="1">
      <c r="B583" s="122" t="s">
        <v>101</v>
      </c>
      <c r="C583" s="125"/>
      <c r="D583" s="126"/>
      <c r="E583" s="122" t="s">
        <v>185</v>
      </c>
      <c r="F583" s="125"/>
      <c r="G583" s="125"/>
      <c r="H583" s="126"/>
      <c r="I583" s="122" t="s">
        <v>132</v>
      </c>
      <c r="J583" s="125"/>
      <c r="K583" s="126"/>
      <c r="L583" s="122" t="s">
        <v>167</v>
      </c>
      <c r="M583" s="125"/>
      <c r="N583" s="126"/>
      <c r="O583" s="122" t="s">
        <v>168</v>
      </c>
      <c r="P583" s="125"/>
      <c r="Q583" s="125"/>
      <c r="R583" s="126"/>
      <c r="S583" s="122" t="s">
        <v>186</v>
      </c>
      <c r="T583" s="125"/>
      <c r="U583" s="125"/>
      <c r="V583" s="126"/>
      <c r="W583" s="122" t="s">
        <v>187</v>
      </c>
      <c r="X583" s="125"/>
      <c r="Y583" s="125"/>
      <c r="Z583" s="126"/>
      <c r="AA583" s="122" t="s">
        <v>132</v>
      </c>
      <c r="AB583" s="126"/>
      <c r="AC583" s="122" t="s">
        <v>132</v>
      </c>
      <c r="AD583" s="126"/>
      <c r="AE583" s="122"/>
      <c r="AF583" s="123"/>
      <c r="AG583" s="124"/>
      <c r="AH583" s="122"/>
      <c r="AI583" s="123"/>
      <c r="AJ583" s="124"/>
      <c r="AK583" s="122"/>
      <c r="AL583" s="123"/>
      <c r="AM583" s="124"/>
      <c r="AN583" s="122" t="s">
        <v>187</v>
      </c>
      <c r="AO583" s="125"/>
      <c r="AP583" s="125"/>
      <c r="AQ583" s="126"/>
      <c r="AR583" s="122" t="s">
        <v>187</v>
      </c>
      <c r="AS583" s="125"/>
      <c r="AT583" s="125"/>
      <c r="AU583" s="126"/>
      <c r="AV583" s="122" t="s">
        <v>169</v>
      </c>
      <c r="AW583" s="125"/>
      <c r="AX583" s="125"/>
      <c r="AY583" s="126"/>
      <c r="AZ583" s="122"/>
      <c r="BA583" s="123"/>
      <c r="BB583" s="123"/>
      <c r="BC583" s="124"/>
      <c r="BD583" s="122"/>
      <c r="BE583" s="123"/>
      <c r="BF583" s="124"/>
      <c r="BG583" s="122"/>
      <c r="BH583" s="123"/>
      <c r="BI583" s="124"/>
      <c r="BJ583" s="122"/>
      <c r="BK583" s="123"/>
      <c r="BL583" s="124"/>
    </row>
    <row r="584" spans="2:64" ht="18.75" customHeight="1">
      <c r="B584" s="91">
        <v>101</v>
      </c>
      <c r="C584" s="92"/>
      <c r="D584" s="93"/>
      <c r="E584" s="130">
        <v>128503486833.333</v>
      </c>
      <c r="F584" s="76"/>
      <c r="G584" s="76"/>
      <c r="H584" s="77"/>
      <c r="I584" s="131">
        <v>1435</v>
      </c>
      <c r="J584" s="132"/>
      <c r="K584" s="133"/>
      <c r="L584" s="91">
        <v>1</v>
      </c>
      <c r="M584" s="92"/>
      <c r="N584" s="93"/>
      <c r="O584" s="84">
        <v>1</v>
      </c>
      <c r="P584" s="85"/>
      <c r="Q584" s="85"/>
      <c r="R584" s="86"/>
      <c r="S584" s="72">
        <v>0.71</v>
      </c>
      <c r="T584" s="73"/>
      <c r="U584" s="73"/>
      <c r="V584" s="74"/>
      <c r="W584" s="87">
        <f>ABS(S584/E584*10^6*I584)</f>
        <v>0.007928578633211973</v>
      </c>
      <c r="X584" s="70"/>
      <c r="Y584" s="70"/>
      <c r="Z584" s="71"/>
      <c r="AA584" s="91">
        <v>30</v>
      </c>
      <c r="AB584" s="93"/>
      <c r="AC584" s="91">
        <v>14</v>
      </c>
      <c r="AD584" s="93"/>
      <c r="AE584" s="72">
        <v>2.42</v>
      </c>
      <c r="AF584" s="73"/>
      <c r="AG584" s="74"/>
      <c r="AH584" s="72">
        <f aca="true" t="shared" si="120" ref="AH584:AH615">IF(AE584&lt;=-1,1.3*(1-AE584)/(1.6-AE584),IF(AE584&lt;1,1,1.3))</f>
        <v>1.3</v>
      </c>
      <c r="AI584" s="73"/>
      <c r="AJ584" s="74"/>
      <c r="AK584" s="75">
        <f>IF(AA584&lt;25,1,IF(AC584&lt;=12,1,(25/AA584)^(1/4)))</f>
        <v>0.9554427922043668</v>
      </c>
      <c r="AL584" s="76"/>
      <c r="AM584" s="77"/>
      <c r="AN584" s="88">
        <f>Z580*AH584*AK584</f>
        <v>99.36605038925414</v>
      </c>
      <c r="AO584" s="89"/>
      <c r="AP584" s="89"/>
      <c r="AQ584" s="90"/>
      <c r="AR584" s="88">
        <f>AH581*AH584*AK584</f>
        <v>36.02019326610463</v>
      </c>
      <c r="AS584" s="89"/>
      <c r="AT584" s="89"/>
      <c r="AU584" s="90"/>
      <c r="AV584" s="69">
        <f>AH359</f>
        <v>1095000</v>
      </c>
      <c r="AW584" s="70"/>
      <c r="AX584" s="70"/>
      <c r="AY584" s="71"/>
      <c r="AZ584" s="69" t="str">
        <f aca="true" t="shared" si="121" ref="AZ584:AZ615">IF(W584&lt;=AR584,"∞",2*10^6*AN584^3/W584^3)</f>
        <v>∞</v>
      </c>
      <c r="BA584" s="70"/>
      <c r="BB584" s="70"/>
      <c r="BC584" s="71"/>
      <c r="BD584" s="72">
        <f aca="true" t="shared" si="122" ref="BD584:BD615">IF(W584&lt;=AR584,0,AV584/AZ584)</f>
        <v>0</v>
      </c>
      <c r="BE584" s="73"/>
      <c r="BF584" s="74"/>
      <c r="BG584" s="75">
        <f>SUM(BD584:BD587)</f>
        <v>0</v>
      </c>
      <c r="BH584" s="76"/>
      <c r="BI584" s="77"/>
      <c r="BJ584" s="114" t="str">
        <f>IF(BG584&lt;=1,"O.K","N.G")</f>
        <v>O.K</v>
      </c>
      <c r="BK584" s="117"/>
      <c r="BL584" s="118"/>
    </row>
    <row r="585" spans="2:64" ht="18.75" customHeight="1">
      <c r="B585" s="94"/>
      <c r="C585" s="95"/>
      <c r="D585" s="96"/>
      <c r="E585" s="78"/>
      <c r="F585" s="79"/>
      <c r="G585" s="79"/>
      <c r="H585" s="80"/>
      <c r="I585" s="134"/>
      <c r="J585" s="135"/>
      <c r="K585" s="136"/>
      <c r="L585" s="97"/>
      <c r="M585" s="98"/>
      <c r="N585" s="99"/>
      <c r="O585" s="84">
        <v>2</v>
      </c>
      <c r="P585" s="85"/>
      <c r="Q585" s="85"/>
      <c r="R585" s="86"/>
      <c r="S585" s="72">
        <v>0.05</v>
      </c>
      <c r="T585" s="73"/>
      <c r="U585" s="73"/>
      <c r="V585" s="74"/>
      <c r="W585" s="87">
        <f>ABS(S585/E584*10^6*I584)</f>
        <v>0.0005583506079726743</v>
      </c>
      <c r="X585" s="70"/>
      <c r="Y585" s="70"/>
      <c r="Z585" s="71"/>
      <c r="AA585" s="94"/>
      <c r="AB585" s="96"/>
      <c r="AC585" s="94"/>
      <c r="AD585" s="96"/>
      <c r="AE585" s="72">
        <v>1.074627</v>
      </c>
      <c r="AF585" s="73"/>
      <c r="AG585" s="74"/>
      <c r="AH585" s="72">
        <f t="shared" si="120"/>
        <v>1.3</v>
      </c>
      <c r="AI585" s="73"/>
      <c r="AJ585" s="74"/>
      <c r="AK585" s="78"/>
      <c r="AL585" s="79"/>
      <c r="AM585" s="80"/>
      <c r="AN585" s="88">
        <f>Z580*AH585*AK584</f>
        <v>99.36605038925414</v>
      </c>
      <c r="AO585" s="89"/>
      <c r="AP585" s="89"/>
      <c r="AQ585" s="90"/>
      <c r="AR585" s="88">
        <f>AH581*AH585*AK584</f>
        <v>36.02019326610463</v>
      </c>
      <c r="AS585" s="89"/>
      <c r="AT585" s="89"/>
      <c r="AU585" s="90"/>
      <c r="AV585" s="69">
        <f>AH359</f>
        <v>1095000</v>
      </c>
      <c r="AW585" s="70"/>
      <c r="AX585" s="70"/>
      <c r="AY585" s="71"/>
      <c r="AZ585" s="69" t="str">
        <f t="shared" si="121"/>
        <v>∞</v>
      </c>
      <c r="BA585" s="70"/>
      <c r="BB585" s="70"/>
      <c r="BC585" s="71"/>
      <c r="BD585" s="72">
        <f t="shared" si="122"/>
        <v>0</v>
      </c>
      <c r="BE585" s="73"/>
      <c r="BF585" s="74"/>
      <c r="BG585" s="78"/>
      <c r="BH585" s="79"/>
      <c r="BI585" s="80"/>
      <c r="BJ585" s="137"/>
      <c r="BK585" s="138"/>
      <c r="BL585" s="139"/>
    </row>
    <row r="586" spans="2:64" ht="18.75" customHeight="1">
      <c r="B586" s="94"/>
      <c r="C586" s="95"/>
      <c r="D586" s="96"/>
      <c r="E586" s="78"/>
      <c r="F586" s="79"/>
      <c r="G586" s="79"/>
      <c r="H586" s="80"/>
      <c r="I586" s="134"/>
      <c r="J586" s="135"/>
      <c r="K586" s="136"/>
      <c r="L586" s="91">
        <v>2</v>
      </c>
      <c r="M586" s="92"/>
      <c r="N586" s="93"/>
      <c r="O586" s="84">
        <v>1</v>
      </c>
      <c r="P586" s="85"/>
      <c r="Q586" s="85"/>
      <c r="R586" s="86"/>
      <c r="S586" s="72">
        <v>0.38</v>
      </c>
      <c r="T586" s="73"/>
      <c r="U586" s="73"/>
      <c r="V586" s="74"/>
      <c r="W586" s="87">
        <f>ABS(S586/E584*10^6*I584)</f>
        <v>0.004243464620592323</v>
      </c>
      <c r="X586" s="70"/>
      <c r="Y586" s="70"/>
      <c r="Z586" s="71"/>
      <c r="AA586" s="94"/>
      <c r="AB586" s="96"/>
      <c r="AC586" s="94"/>
      <c r="AD586" s="96"/>
      <c r="AE586" s="72">
        <v>2.085714</v>
      </c>
      <c r="AF586" s="73"/>
      <c r="AG586" s="74"/>
      <c r="AH586" s="72">
        <f t="shared" si="120"/>
        <v>1.3</v>
      </c>
      <c r="AI586" s="73"/>
      <c r="AJ586" s="74"/>
      <c r="AK586" s="78"/>
      <c r="AL586" s="79"/>
      <c r="AM586" s="80"/>
      <c r="AN586" s="88">
        <f>Z580*AH586*AK584</f>
        <v>99.36605038925414</v>
      </c>
      <c r="AO586" s="89"/>
      <c r="AP586" s="89"/>
      <c r="AQ586" s="90"/>
      <c r="AR586" s="88">
        <f>AH581*AH586*AK584</f>
        <v>36.02019326610463</v>
      </c>
      <c r="AS586" s="89"/>
      <c r="AT586" s="89"/>
      <c r="AU586" s="90"/>
      <c r="AV586" s="69">
        <f>AH359</f>
        <v>1095000</v>
      </c>
      <c r="AW586" s="70"/>
      <c r="AX586" s="70"/>
      <c r="AY586" s="71"/>
      <c r="AZ586" s="69" t="str">
        <f t="shared" si="121"/>
        <v>∞</v>
      </c>
      <c r="BA586" s="70"/>
      <c r="BB586" s="70"/>
      <c r="BC586" s="71"/>
      <c r="BD586" s="72">
        <f t="shared" si="122"/>
        <v>0</v>
      </c>
      <c r="BE586" s="73"/>
      <c r="BF586" s="74"/>
      <c r="BG586" s="78"/>
      <c r="BH586" s="79"/>
      <c r="BI586" s="80"/>
      <c r="BJ586" s="137"/>
      <c r="BK586" s="138"/>
      <c r="BL586" s="139"/>
    </row>
    <row r="587" spans="2:64" ht="18.75" customHeight="1">
      <c r="B587" s="97"/>
      <c r="C587" s="98"/>
      <c r="D587" s="99"/>
      <c r="E587" s="81"/>
      <c r="F587" s="82"/>
      <c r="G587" s="82"/>
      <c r="H587" s="83"/>
      <c r="I587" s="140"/>
      <c r="J587" s="141"/>
      <c r="K587" s="142"/>
      <c r="L587" s="97"/>
      <c r="M587" s="98"/>
      <c r="N587" s="99"/>
      <c r="O587" s="84">
        <v>2</v>
      </c>
      <c r="P587" s="85"/>
      <c r="Q587" s="85"/>
      <c r="R587" s="86"/>
      <c r="S587" s="72">
        <v>0.38</v>
      </c>
      <c r="T587" s="73"/>
      <c r="U587" s="73"/>
      <c r="V587" s="74"/>
      <c r="W587" s="87">
        <f>ABS(S587/E584*10^6*I584)</f>
        <v>0.004243464620592323</v>
      </c>
      <c r="X587" s="70"/>
      <c r="Y587" s="70"/>
      <c r="Z587" s="71"/>
      <c r="AA587" s="97"/>
      <c r="AB587" s="99"/>
      <c r="AC587" s="97"/>
      <c r="AD587" s="99"/>
      <c r="AE587" s="72">
        <v>2.085714</v>
      </c>
      <c r="AF587" s="73"/>
      <c r="AG587" s="74"/>
      <c r="AH587" s="72">
        <f t="shared" si="120"/>
        <v>1.3</v>
      </c>
      <c r="AI587" s="73"/>
      <c r="AJ587" s="74"/>
      <c r="AK587" s="81"/>
      <c r="AL587" s="82"/>
      <c r="AM587" s="83"/>
      <c r="AN587" s="88">
        <f>Z580*AH587*AK584</f>
        <v>99.36605038925414</v>
      </c>
      <c r="AO587" s="89"/>
      <c r="AP587" s="89"/>
      <c r="AQ587" s="90"/>
      <c r="AR587" s="88">
        <f>AH581*AH587*AK584</f>
        <v>36.02019326610463</v>
      </c>
      <c r="AS587" s="89"/>
      <c r="AT587" s="89"/>
      <c r="AU587" s="90"/>
      <c r="AV587" s="69">
        <f>AH359</f>
        <v>1095000</v>
      </c>
      <c r="AW587" s="70"/>
      <c r="AX587" s="70"/>
      <c r="AY587" s="71"/>
      <c r="AZ587" s="69" t="str">
        <f t="shared" si="121"/>
        <v>∞</v>
      </c>
      <c r="BA587" s="70"/>
      <c r="BB587" s="70"/>
      <c r="BC587" s="71"/>
      <c r="BD587" s="72">
        <f t="shared" si="122"/>
        <v>0</v>
      </c>
      <c r="BE587" s="73"/>
      <c r="BF587" s="74"/>
      <c r="BG587" s="81"/>
      <c r="BH587" s="82"/>
      <c r="BI587" s="83"/>
      <c r="BJ587" s="122"/>
      <c r="BK587" s="123"/>
      <c r="BL587" s="124"/>
    </row>
    <row r="588" spans="2:64" ht="18.75" customHeight="1">
      <c r="B588" s="91">
        <v>201</v>
      </c>
      <c r="C588" s="92"/>
      <c r="D588" s="93"/>
      <c r="E588" s="130">
        <v>128503486833.333</v>
      </c>
      <c r="F588" s="76"/>
      <c r="G588" s="76"/>
      <c r="H588" s="77"/>
      <c r="I588" s="131">
        <v>1435</v>
      </c>
      <c r="J588" s="132"/>
      <c r="K588" s="133"/>
      <c r="L588" s="91">
        <v>1</v>
      </c>
      <c r="M588" s="92"/>
      <c r="N588" s="93"/>
      <c r="O588" s="84">
        <v>1</v>
      </c>
      <c r="P588" s="85"/>
      <c r="Q588" s="85"/>
      <c r="R588" s="86"/>
      <c r="S588" s="72">
        <v>0.71</v>
      </c>
      <c r="T588" s="73"/>
      <c r="U588" s="73"/>
      <c r="V588" s="74"/>
      <c r="W588" s="87">
        <f>ABS(S588/E588*10^6*I588)</f>
        <v>0.007928578633211973</v>
      </c>
      <c r="X588" s="70"/>
      <c r="Y588" s="70"/>
      <c r="Z588" s="71"/>
      <c r="AA588" s="91">
        <v>30</v>
      </c>
      <c r="AB588" s="93"/>
      <c r="AC588" s="91">
        <v>14</v>
      </c>
      <c r="AD588" s="93"/>
      <c r="AE588" s="72">
        <v>2.42</v>
      </c>
      <c r="AF588" s="73"/>
      <c r="AG588" s="74"/>
      <c r="AH588" s="72">
        <f t="shared" si="120"/>
        <v>1.3</v>
      </c>
      <c r="AI588" s="73"/>
      <c r="AJ588" s="74"/>
      <c r="AK588" s="75">
        <f>IF(AA588&lt;25,1,IF(AC588&lt;=12,1,(25/AA588)^(1/4)))</f>
        <v>0.9554427922043668</v>
      </c>
      <c r="AL588" s="76"/>
      <c r="AM588" s="77"/>
      <c r="AN588" s="88">
        <f>Z580*AH588*AK588</f>
        <v>99.36605038925414</v>
      </c>
      <c r="AO588" s="89"/>
      <c r="AP588" s="89"/>
      <c r="AQ588" s="90"/>
      <c r="AR588" s="88">
        <f>AH581*AH588*AK588</f>
        <v>36.02019326610463</v>
      </c>
      <c r="AS588" s="89"/>
      <c r="AT588" s="89"/>
      <c r="AU588" s="90"/>
      <c r="AV588" s="69">
        <f>AH359</f>
        <v>1095000</v>
      </c>
      <c r="AW588" s="70"/>
      <c r="AX588" s="70"/>
      <c r="AY588" s="71"/>
      <c r="AZ588" s="69" t="str">
        <f t="shared" si="121"/>
        <v>∞</v>
      </c>
      <c r="BA588" s="70"/>
      <c r="BB588" s="70"/>
      <c r="BC588" s="71"/>
      <c r="BD588" s="72">
        <f t="shared" si="122"/>
        <v>0</v>
      </c>
      <c r="BE588" s="73"/>
      <c r="BF588" s="74"/>
      <c r="BG588" s="75">
        <f>SUM(BD588:BD591)</f>
        <v>0</v>
      </c>
      <c r="BH588" s="76"/>
      <c r="BI588" s="77"/>
      <c r="BJ588" s="114" t="str">
        <f>IF(BG588&lt;=1,"O.K","N.G")</f>
        <v>O.K</v>
      </c>
      <c r="BK588" s="117"/>
      <c r="BL588" s="118"/>
    </row>
    <row r="589" spans="2:64" ht="18.75" customHeight="1">
      <c r="B589" s="94"/>
      <c r="C589" s="95"/>
      <c r="D589" s="96"/>
      <c r="E589" s="78"/>
      <c r="F589" s="79"/>
      <c r="G589" s="79"/>
      <c r="H589" s="80"/>
      <c r="I589" s="134"/>
      <c r="J589" s="135"/>
      <c r="K589" s="136"/>
      <c r="L589" s="97"/>
      <c r="M589" s="98"/>
      <c r="N589" s="99"/>
      <c r="O589" s="84">
        <v>2</v>
      </c>
      <c r="P589" s="85"/>
      <c r="Q589" s="85"/>
      <c r="R589" s="86"/>
      <c r="S589" s="72">
        <v>0.05</v>
      </c>
      <c r="T589" s="73"/>
      <c r="U589" s="73"/>
      <c r="V589" s="74"/>
      <c r="W589" s="87">
        <f>ABS(S589/E588*10^6*I588)</f>
        <v>0.0005583506079726743</v>
      </c>
      <c r="X589" s="70"/>
      <c r="Y589" s="70"/>
      <c r="Z589" s="71"/>
      <c r="AA589" s="94"/>
      <c r="AB589" s="96"/>
      <c r="AC589" s="94"/>
      <c r="AD589" s="96"/>
      <c r="AE589" s="72">
        <v>1.074627</v>
      </c>
      <c r="AF589" s="73"/>
      <c r="AG589" s="74"/>
      <c r="AH589" s="72">
        <f t="shared" si="120"/>
        <v>1.3</v>
      </c>
      <c r="AI589" s="73"/>
      <c r="AJ589" s="74"/>
      <c r="AK589" s="78"/>
      <c r="AL589" s="79"/>
      <c r="AM589" s="80"/>
      <c r="AN589" s="88">
        <f>Z580*AH589*AK588</f>
        <v>99.36605038925414</v>
      </c>
      <c r="AO589" s="89"/>
      <c r="AP589" s="89"/>
      <c r="AQ589" s="90"/>
      <c r="AR589" s="88">
        <f>AH581*AH589*AK588</f>
        <v>36.02019326610463</v>
      </c>
      <c r="AS589" s="89"/>
      <c r="AT589" s="89"/>
      <c r="AU589" s="90"/>
      <c r="AV589" s="69">
        <f>AH359</f>
        <v>1095000</v>
      </c>
      <c r="AW589" s="70"/>
      <c r="AX589" s="70"/>
      <c r="AY589" s="71"/>
      <c r="AZ589" s="69" t="str">
        <f t="shared" si="121"/>
        <v>∞</v>
      </c>
      <c r="BA589" s="70"/>
      <c r="BB589" s="70"/>
      <c r="BC589" s="71"/>
      <c r="BD589" s="72">
        <f t="shared" si="122"/>
        <v>0</v>
      </c>
      <c r="BE589" s="73"/>
      <c r="BF589" s="74"/>
      <c r="BG589" s="78"/>
      <c r="BH589" s="79"/>
      <c r="BI589" s="80"/>
      <c r="BJ589" s="137"/>
      <c r="BK589" s="138"/>
      <c r="BL589" s="139"/>
    </row>
    <row r="590" spans="2:64" ht="18.75" customHeight="1">
      <c r="B590" s="94"/>
      <c r="C590" s="95"/>
      <c r="D590" s="96"/>
      <c r="E590" s="78"/>
      <c r="F590" s="79"/>
      <c r="G590" s="79"/>
      <c r="H590" s="80"/>
      <c r="I590" s="134"/>
      <c r="J590" s="135"/>
      <c r="K590" s="136"/>
      <c r="L590" s="91">
        <v>2</v>
      </c>
      <c r="M590" s="92"/>
      <c r="N590" s="93"/>
      <c r="O590" s="84">
        <v>1</v>
      </c>
      <c r="P590" s="85"/>
      <c r="Q590" s="85"/>
      <c r="R590" s="86"/>
      <c r="S590" s="72">
        <v>0.38</v>
      </c>
      <c r="T590" s="73"/>
      <c r="U590" s="73"/>
      <c r="V590" s="74"/>
      <c r="W590" s="87">
        <f>ABS(S590/E588*10^6*I588)</f>
        <v>0.004243464620592323</v>
      </c>
      <c r="X590" s="70"/>
      <c r="Y590" s="70"/>
      <c r="Z590" s="71"/>
      <c r="AA590" s="94"/>
      <c r="AB590" s="96"/>
      <c r="AC590" s="94"/>
      <c r="AD590" s="96"/>
      <c r="AE590" s="72">
        <v>2.085714</v>
      </c>
      <c r="AF590" s="73"/>
      <c r="AG590" s="74"/>
      <c r="AH590" s="72">
        <f t="shared" si="120"/>
        <v>1.3</v>
      </c>
      <c r="AI590" s="73"/>
      <c r="AJ590" s="74"/>
      <c r="AK590" s="78"/>
      <c r="AL590" s="79"/>
      <c r="AM590" s="80"/>
      <c r="AN590" s="88">
        <f>Z580*AH590*AK588</f>
        <v>99.36605038925414</v>
      </c>
      <c r="AO590" s="89"/>
      <c r="AP590" s="89"/>
      <c r="AQ590" s="90"/>
      <c r="AR590" s="88">
        <f>AH581*AH590*AK588</f>
        <v>36.02019326610463</v>
      </c>
      <c r="AS590" s="89"/>
      <c r="AT590" s="89"/>
      <c r="AU590" s="90"/>
      <c r="AV590" s="69">
        <f>AH359</f>
        <v>1095000</v>
      </c>
      <c r="AW590" s="70"/>
      <c r="AX590" s="70"/>
      <c r="AY590" s="71"/>
      <c r="AZ590" s="69" t="str">
        <f t="shared" si="121"/>
        <v>∞</v>
      </c>
      <c r="BA590" s="70"/>
      <c r="BB590" s="70"/>
      <c r="BC590" s="71"/>
      <c r="BD590" s="72">
        <f t="shared" si="122"/>
        <v>0</v>
      </c>
      <c r="BE590" s="73"/>
      <c r="BF590" s="74"/>
      <c r="BG590" s="78"/>
      <c r="BH590" s="79"/>
      <c r="BI590" s="80"/>
      <c r="BJ590" s="137"/>
      <c r="BK590" s="138"/>
      <c r="BL590" s="139"/>
    </row>
    <row r="591" spans="2:64" ht="18.75" customHeight="1">
      <c r="B591" s="97"/>
      <c r="C591" s="98"/>
      <c r="D591" s="99"/>
      <c r="E591" s="81"/>
      <c r="F591" s="82"/>
      <c r="G591" s="82"/>
      <c r="H591" s="83"/>
      <c r="I591" s="140"/>
      <c r="J591" s="141"/>
      <c r="K591" s="142"/>
      <c r="L591" s="97"/>
      <c r="M591" s="98"/>
      <c r="N591" s="99"/>
      <c r="O591" s="84">
        <v>2</v>
      </c>
      <c r="P591" s="85"/>
      <c r="Q591" s="85"/>
      <c r="R591" s="86"/>
      <c r="S591" s="72">
        <v>0.38</v>
      </c>
      <c r="T591" s="73"/>
      <c r="U591" s="73"/>
      <c r="V591" s="74"/>
      <c r="W591" s="87">
        <f>ABS(S591/E588*10^6*I588)</f>
        <v>0.004243464620592323</v>
      </c>
      <c r="X591" s="70"/>
      <c r="Y591" s="70"/>
      <c r="Z591" s="71"/>
      <c r="AA591" s="97"/>
      <c r="AB591" s="99"/>
      <c r="AC591" s="97"/>
      <c r="AD591" s="99"/>
      <c r="AE591" s="72">
        <v>2.085714</v>
      </c>
      <c r="AF591" s="73"/>
      <c r="AG591" s="74"/>
      <c r="AH591" s="72">
        <f t="shared" si="120"/>
        <v>1.3</v>
      </c>
      <c r="AI591" s="73"/>
      <c r="AJ591" s="74"/>
      <c r="AK591" s="81"/>
      <c r="AL591" s="82"/>
      <c r="AM591" s="83"/>
      <c r="AN591" s="88">
        <f>Z580*AH591*AK588</f>
        <v>99.36605038925414</v>
      </c>
      <c r="AO591" s="89"/>
      <c r="AP591" s="89"/>
      <c r="AQ591" s="90"/>
      <c r="AR591" s="88">
        <f>AH581*AH591*AK588</f>
        <v>36.02019326610463</v>
      </c>
      <c r="AS591" s="89"/>
      <c r="AT591" s="89"/>
      <c r="AU591" s="90"/>
      <c r="AV591" s="69">
        <f>AH359</f>
        <v>1095000</v>
      </c>
      <c r="AW591" s="70"/>
      <c r="AX591" s="70"/>
      <c r="AY591" s="71"/>
      <c r="AZ591" s="69" t="str">
        <f t="shared" si="121"/>
        <v>∞</v>
      </c>
      <c r="BA591" s="70"/>
      <c r="BB591" s="70"/>
      <c r="BC591" s="71"/>
      <c r="BD591" s="72">
        <f t="shared" si="122"/>
        <v>0</v>
      </c>
      <c r="BE591" s="73"/>
      <c r="BF591" s="74"/>
      <c r="BG591" s="81"/>
      <c r="BH591" s="82"/>
      <c r="BI591" s="83"/>
      <c r="BJ591" s="122"/>
      <c r="BK591" s="123"/>
      <c r="BL591" s="124"/>
    </row>
    <row r="592" spans="2:64" ht="18.75" customHeight="1">
      <c r="B592" s="91">
        <v>301</v>
      </c>
      <c r="C592" s="92"/>
      <c r="D592" s="93"/>
      <c r="E592" s="130">
        <v>195223979166.666</v>
      </c>
      <c r="F592" s="76"/>
      <c r="G592" s="76"/>
      <c r="H592" s="77"/>
      <c r="I592" s="131">
        <v>1425</v>
      </c>
      <c r="J592" s="132"/>
      <c r="K592" s="133"/>
      <c r="L592" s="91">
        <v>1</v>
      </c>
      <c r="M592" s="92"/>
      <c r="N592" s="93"/>
      <c r="O592" s="84">
        <v>1</v>
      </c>
      <c r="P592" s="85"/>
      <c r="Q592" s="85"/>
      <c r="R592" s="86"/>
      <c r="S592" s="72">
        <v>2519.13</v>
      </c>
      <c r="T592" s="73"/>
      <c r="U592" s="73"/>
      <c r="V592" s="74"/>
      <c r="W592" s="87">
        <f>ABS(S592/E592*10^6*I592)</f>
        <v>18.387906369510894</v>
      </c>
      <c r="X592" s="70"/>
      <c r="Y592" s="70"/>
      <c r="Z592" s="71"/>
      <c r="AA592" s="91">
        <v>50</v>
      </c>
      <c r="AB592" s="93"/>
      <c r="AC592" s="91">
        <v>14</v>
      </c>
      <c r="AD592" s="93"/>
      <c r="AE592" s="72">
        <v>1</v>
      </c>
      <c r="AF592" s="73"/>
      <c r="AG592" s="74"/>
      <c r="AH592" s="72">
        <f t="shared" si="120"/>
        <v>1.3</v>
      </c>
      <c r="AI592" s="73"/>
      <c r="AJ592" s="74"/>
      <c r="AK592" s="75">
        <f>IF(AA592&lt;25,1,IF(AC592&lt;=12,1,(25/AA592)^(1/4)))</f>
        <v>0.8408964152537145</v>
      </c>
      <c r="AL592" s="76"/>
      <c r="AM592" s="77"/>
      <c r="AN592" s="88">
        <f>Z580*AH592*AK592</f>
        <v>87.45322718638631</v>
      </c>
      <c r="AO592" s="89"/>
      <c r="AP592" s="89"/>
      <c r="AQ592" s="90"/>
      <c r="AR592" s="88">
        <f>AH581*AH592*AK592</f>
        <v>31.70179485506504</v>
      </c>
      <c r="AS592" s="89"/>
      <c r="AT592" s="89"/>
      <c r="AU592" s="90"/>
      <c r="AV592" s="69">
        <f>AH359</f>
        <v>1095000</v>
      </c>
      <c r="AW592" s="70"/>
      <c r="AX592" s="70"/>
      <c r="AY592" s="71"/>
      <c r="AZ592" s="69" t="str">
        <f t="shared" si="121"/>
        <v>∞</v>
      </c>
      <c r="BA592" s="70"/>
      <c r="BB592" s="70"/>
      <c r="BC592" s="71"/>
      <c r="BD592" s="72">
        <f t="shared" si="122"/>
        <v>0</v>
      </c>
      <c r="BE592" s="73"/>
      <c r="BF592" s="74"/>
      <c r="BG592" s="75">
        <f>SUM(BD592:BD595)</f>
        <v>0</v>
      </c>
      <c r="BH592" s="76"/>
      <c r="BI592" s="77"/>
      <c r="BJ592" s="114" t="str">
        <f>IF(BG592&lt;=1,"O.K","N.G")</f>
        <v>O.K</v>
      </c>
      <c r="BK592" s="117"/>
      <c r="BL592" s="118"/>
    </row>
    <row r="593" spans="2:64" ht="18.75" customHeight="1">
      <c r="B593" s="94"/>
      <c r="C593" s="95"/>
      <c r="D593" s="96"/>
      <c r="E593" s="78"/>
      <c r="F593" s="79"/>
      <c r="G593" s="79"/>
      <c r="H593" s="80"/>
      <c r="I593" s="134"/>
      <c r="J593" s="135"/>
      <c r="K593" s="136"/>
      <c r="L593" s="97"/>
      <c r="M593" s="98"/>
      <c r="N593" s="99"/>
      <c r="O593" s="84">
        <v>2</v>
      </c>
      <c r="P593" s="85"/>
      <c r="Q593" s="85"/>
      <c r="R593" s="86"/>
      <c r="S593" s="72">
        <v>86.87</v>
      </c>
      <c r="T593" s="73"/>
      <c r="U593" s="73"/>
      <c r="V593" s="74"/>
      <c r="W593" s="87">
        <f>ABS(S593/E592*10^6*I592)</f>
        <v>0.6340909069081039</v>
      </c>
      <c r="X593" s="70"/>
      <c r="Y593" s="70"/>
      <c r="Z593" s="71"/>
      <c r="AA593" s="94"/>
      <c r="AB593" s="96"/>
      <c r="AC593" s="94"/>
      <c r="AD593" s="96"/>
      <c r="AE593" s="72">
        <v>1</v>
      </c>
      <c r="AF593" s="73"/>
      <c r="AG593" s="74"/>
      <c r="AH593" s="72">
        <f t="shared" si="120"/>
        <v>1.3</v>
      </c>
      <c r="AI593" s="73"/>
      <c r="AJ593" s="74"/>
      <c r="AK593" s="78"/>
      <c r="AL593" s="79"/>
      <c r="AM593" s="80"/>
      <c r="AN593" s="88">
        <f>Z580*AH593*AK592</f>
        <v>87.45322718638631</v>
      </c>
      <c r="AO593" s="89"/>
      <c r="AP593" s="89"/>
      <c r="AQ593" s="90"/>
      <c r="AR593" s="88">
        <f>AH581*AH593*AK592</f>
        <v>31.70179485506504</v>
      </c>
      <c r="AS593" s="89"/>
      <c r="AT593" s="89"/>
      <c r="AU593" s="90"/>
      <c r="AV593" s="69">
        <f>AH359</f>
        <v>1095000</v>
      </c>
      <c r="AW593" s="70"/>
      <c r="AX593" s="70"/>
      <c r="AY593" s="71"/>
      <c r="AZ593" s="69" t="str">
        <f t="shared" si="121"/>
        <v>∞</v>
      </c>
      <c r="BA593" s="70"/>
      <c r="BB593" s="70"/>
      <c r="BC593" s="71"/>
      <c r="BD593" s="72">
        <f t="shared" si="122"/>
        <v>0</v>
      </c>
      <c r="BE593" s="73"/>
      <c r="BF593" s="74"/>
      <c r="BG593" s="78"/>
      <c r="BH593" s="79"/>
      <c r="BI593" s="80"/>
      <c r="BJ593" s="137"/>
      <c r="BK593" s="138"/>
      <c r="BL593" s="139"/>
    </row>
    <row r="594" spans="2:64" ht="18.75" customHeight="1">
      <c r="B594" s="94"/>
      <c r="C594" s="95"/>
      <c r="D594" s="96"/>
      <c r="E594" s="78"/>
      <c r="F594" s="79"/>
      <c r="G594" s="79"/>
      <c r="H594" s="80"/>
      <c r="I594" s="134"/>
      <c r="J594" s="135"/>
      <c r="K594" s="136"/>
      <c r="L594" s="91">
        <v>2</v>
      </c>
      <c r="M594" s="92"/>
      <c r="N594" s="93"/>
      <c r="O594" s="84">
        <v>1</v>
      </c>
      <c r="P594" s="85"/>
      <c r="Q594" s="85"/>
      <c r="R594" s="86"/>
      <c r="S594" s="72">
        <v>815.93</v>
      </c>
      <c r="T594" s="73"/>
      <c r="U594" s="73"/>
      <c r="V594" s="74"/>
      <c r="W594" s="87">
        <f>ABS(S594/E592*10^6*I592)</f>
        <v>5.955724573195914</v>
      </c>
      <c r="X594" s="70"/>
      <c r="Y594" s="70"/>
      <c r="Z594" s="71"/>
      <c r="AA594" s="94"/>
      <c r="AB594" s="96"/>
      <c r="AC594" s="94"/>
      <c r="AD594" s="96"/>
      <c r="AE594" s="72">
        <v>1</v>
      </c>
      <c r="AF594" s="73"/>
      <c r="AG594" s="74"/>
      <c r="AH594" s="72">
        <f t="shared" si="120"/>
        <v>1.3</v>
      </c>
      <c r="AI594" s="73"/>
      <c r="AJ594" s="74"/>
      <c r="AK594" s="78"/>
      <c r="AL594" s="79"/>
      <c r="AM594" s="80"/>
      <c r="AN594" s="88">
        <f>Z580*AH594*AK592</f>
        <v>87.45322718638631</v>
      </c>
      <c r="AO594" s="89"/>
      <c r="AP594" s="89"/>
      <c r="AQ594" s="90"/>
      <c r="AR594" s="88">
        <f>AH581*AH594*AK592</f>
        <v>31.70179485506504</v>
      </c>
      <c r="AS594" s="89"/>
      <c r="AT594" s="89"/>
      <c r="AU594" s="90"/>
      <c r="AV594" s="69">
        <f>AH359</f>
        <v>1095000</v>
      </c>
      <c r="AW594" s="70"/>
      <c r="AX594" s="70"/>
      <c r="AY594" s="71"/>
      <c r="AZ594" s="69" t="str">
        <f t="shared" si="121"/>
        <v>∞</v>
      </c>
      <c r="BA594" s="70"/>
      <c r="BB594" s="70"/>
      <c r="BC594" s="71"/>
      <c r="BD594" s="72">
        <f t="shared" si="122"/>
        <v>0</v>
      </c>
      <c r="BE594" s="73"/>
      <c r="BF594" s="74"/>
      <c r="BG594" s="78"/>
      <c r="BH594" s="79"/>
      <c r="BI594" s="80"/>
      <c r="BJ594" s="137"/>
      <c r="BK594" s="138"/>
      <c r="BL594" s="139"/>
    </row>
    <row r="595" spans="2:64" ht="18.75" customHeight="1">
      <c r="B595" s="97"/>
      <c r="C595" s="98"/>
      <c r="D595" s="99"/>
      <c r="E595" s="81"/>
      <c r="F595" s="82"/>
      <c r="G595" s="82"/>
      <c r="H595" s="83"/>
      <c r="I595" s="140"/>
      <c r="J595" s="141"/>
      <c r="K595" s="142"/>
      <c r="L595" s="97"/>
      <c r="M595" s="98"/>
      <c r="N595" s="99"/>
      <c r="O595" s="84">
        <v>2</v>
      </c>
      <c r="P595" s="85"/>
      <c r="Q595" s="85"/>
      <c r="R595" s="86"/>
      <c r="S595" s="72">
        <v>644.32</v>
      </c>
      <c r="T595" s="73"/>
      <c r="U595" s="73"/>
      <c r="V595" s="74"/>
      <c r="W595" s="87">
        <f>ABS(S595/E592*10^6*I592)</f>
        <v>4.703090285933343</v>
      </c>
      <c r="X595" s="70"/>
      <c r="Y595" s="70"/>
      <c r="Z595" s="71"/>
      <c r="AA595" s="97"/>
      <c r="AB595" s="99"/>
      <c r="AC595" s="97"/>
      <c r="AD595" s="99"/>
      <c r="AE595" s="72">
        <v>1</v>
      </c>
      <c r="AF595" s="73"/>
      <c r="AG595" s="74"/>
      <c r="AH595" s="72">
        <f t="shared" si="120"/>
        <v>1.3</v>
      </c>
      <c r="AI595" s="73"/>
      <c r="AJ595" s="74"/>
      <c r="AK595" s="81"/>
      <c r="AL595" s="82"/>
      <c r="AM595" s="83"/>
      <c r="AN595" s="88">
        <f>Z580*AH595*AK592</f>
        <v>87.45322718638631</v>
      </c>
      <c r="AO595" s="89"/>
      <c r="AP595" s="89"/>
      <c r="AQ595" s="90"/>
      <c r="AR595" s="88">
        <f>AH581*AH595*AK592</f>
        <v>31.70179485506504</v>
      </c>
      <c r="AS595" s="89"/>
      <c r="AT595" s="89"/>
      <c r="AU595" s="90"/>
      <c r="AV595" s="69">
        <f>AH359</f>
        <v>1095000</v>
      </c>
      <c r="AW595" s="70"/>
      <c r="AX595" s="70"/>
      <c r="AY595" s="71"/>
      <c r="AZ595" s="69" t="str">
        <f t="shared" si="121"/>
        <v>∞</v>
      </c>
      <c r="BA595" s="70"/>
      <c r="BB595" s="70"/>
      <c r="BC595" s="71"/>
      <c r="BD595" s="72">
        <f t="shared" si="122"/>
        <v>0</v>
      </c>
      <c r="BE595" s="73"/>
      <c r="BF595" s="74"/>
      <c r="BG595" s="81"/>
      <c r="BH595" s="82"/>
      <c r="BI595" s="83"/>
      <c r="BJ595" s="122"/>
      <c r="BK595" s="123"/>
      <c r="BL595" s="124"/>
    </row>
    <row r="596" spans="2:64" ht="18.75" customHeight="1">
      <c r="B596" s="91">
        <v>401</v>
      </c>
      <c r="C596" s="92"/>
      <c r="D596" s="93"/>
      <c r="E596" s="130">
        <v>228592821333.333</v>
      </c>
      <c r="F596" s="76"/>
      <c r="G596" s="76"/>
      <c r="H596" s="77"/>
      <c r="I596" s="131">
        <v>1420</v>
      </c>
      <c r="J596" s="132"/>
      <c r="K596" s="133"/>
      <c r="L596" s="91">
        <v>1</v>
      </c>
      <c r="M596" s="92"/>
      <c r="N596" s="93"/>
      <c r="O596" s="84">
        <v>1</v>
      </c>
      <c r="P596" s="85"/>
      <c r="Q596" s="85"/>
      <c r="R596" s="86"/>
      <c r="S596" s="72">
        <v>4199.53</v>
      </c>
      <c r="T596" s="73"/>
      <c r="U596" s="73"/>
      <c r="V596" s="74"/>
      <c r="W596" s="87">
        <f>ABS(S596/E596*10^6*I596)</f>
        <v>26.08713854274669</v>
      </c>
      <c r="X596" s="70"/>
      <c r="Y596" s="70"/>
      <c r="Z596" s="71"/>
      <c r="AA596" s="91">
        <v>60</v>
      </c>
      <c r="AB596" s="93"/>
      <c r="AC596" s="91">
        <v>14</v>
      </c>
      <c r="AD596" s="93"/>
      <c r="AE596" s="72">
        <v>1</v>
      </c>
      <c r="AF596" s="73"/>
      <c r="AG596" s="74"/>
      <c r="AH596" s="72">
        <f t="shared" si="120"/>
        <v>1.3</v>
      </c>
      <c r="AI596" s="73"/>
      <c r="AJ596" s="74"/>
      <c r="AK596" s="75">
        <f>IF(AA596&lt;25,1,IF(AC596&lt;=12,1,(25/AA596)^(1/4)))</f>
        <v>0.8034284189446518</v>
      </c>
      <c r="AL596" s="76"/>
      <c r="AM596" s="77"/>
      <c r="AN596" s="88">
        <f>Z580*AH596*AK596</f>
        <v>83.55655557024379</v>
      </c>
      <c r="AO596" s="89"/>
      <c r="AP596" s="89"/>
      <c r="AQ596" s="90"/>
      <c r="AR596" s="88">
        <f>AH581*AH596*AK596</f>
        <v>30.289251394213373</v>
      </c>
      <c r="AS596" s="89"/>
      <c r="AT596" s="89"/>
      <c r="AU596" s="90"/>
      <c r="AV596" s="69">
        <f>AH359</f>
        <v>1095000</v>
      </c>
      <c r="AW596" s="70"/>
      <c r="AX596" s="70"/>
      <c r="AY596" s="71"/>
      <c r="AZ596" s="69" t="str">
        <f t="shared" si="121"/>
        <v>∞</v>
      </c>
      <c r="BA596" s="70"/>
      <c r="BB596" s="70"/>
      <c r="BC596" s="71"/>
      <c r="BD596" s="72">
        <f t="shared" si="122"/>
        <v>0</v>
      </c>
      <c r="BE596" s="73"/>
      <c r="BF596" s="74"/>
      <c r="BG596" s="75">
        <f>SUM(BD596:BD599)</f>
        <v>0</v>
      </c>
      <c r="BH596" s="76"/>
      <c r="BI596" s="77"/>
      <c r="BJ596" s="114" t="str">
        <f>IF(BG596&lt;=1,"O.K","N.G")</f>
        <v>O.K</v>
      </c>
      <c r="BK596" s="117"/>
      <c r="BL596" s="118"/>
    </row>
    <row r="597" spans="2:64" ht="18.75" customHeight="1">
      <c r="B597" s="94"/>
      <c r="C597" s="95"/>
      <c r="D597" s="96"/>
      <c r="E597" s="78"/>
      <c r="F597" s="79"/>
      <c r="G597" s="79"/>
      <c r="H597" s="80"/>
      <c r="I597" s="134"/>
      <c r="J597" s="135"/>
      <c r="K597" s="136"/>
      <c r="L597" s="97"/>
      <c r="M597" s="98"/>
      <c r="N597" s="99"/>
      <c r="O597" s="84">
        <v>2</v>
      </c>
      <c r="P597" s="85"/>
      <c r="Q597" s="85"/>
      <c r="R597" s="86"/>
      <c r="S597" s="72">
        <v>168.83</v>
      </c>
      <c r="T597" s="73"/>
      <c r="U597" s="73"/>
      <c r="V597" s="74"/>
      <c r="W597" s="87">
        <f>ABS(S597/E596*10^6*I596)</f>
        <v>1.0487582182224973</v>
      </c>
      <c r="X597" s="70"/>
      <c r="Y597" s="70"/>
      <c r="Z597" s="71"/>
      <c r="AA597" s="94"/>
      <c r="AB597" s="96"/>
      <c r="AC597" s="94"/>
      <c r="AD597" s="96"/>
      <c r="AE597" s="72">
        <v>1</v>
      </c>
      <c r="AF597" s="73"/>
      <c r="AG597" s="74"/>
      <c r="AH597" s="72">
        <f t="shared" si="120"/>
        <v>1.3</v>
      </c>
      <c r="AI597" s="73"/>
      <c r="AJ597" s="74"/>
      <c r="AK597" s="78"/>
      <c r="AL597" s="79"/>
      <c r="AM597" s="80"/>
      <c r="AN597" s="88">
        <f>Z580*AH597*AK596</f>
        <v>83.55655557024379</v>
      </c>
      <c r="AO597" s="89"/>
      <c r="AP597" s="89"/>
      <c r="AQ597" s="90"/>
      <c r="AR597" s="88">
        <f>AH581*AH597*AK596</f>
        <v>30.289251394213373</v>
      </c>
      <c r="AS597" s="89"/>
      <c r="AT597" s="89"/>
      <c r="AU597" s="90"/>
      <c r="AV597" s="69">
        <f>AH359</f>
        <v>1095000</v>
      </c>
      <c r="AW597" s="70"/>
      <c r="AX597" s="70"/>
      <c r="AY597" s="71"/>
      <c r="AZ597" s="69" t="str">
        <f t="shared" si="121"/>
        <v>∞</v>
      </c>
      <c r="BA597" s="70"/>
      <c r="BB597" s="70"/>
      <c r="BC597" s="71"/>
      <c r="BD597" s="72">
        <f t="shared" si="122"/>
        <v>0</v>
      </c>
      <c r="BE597" s="73"/>
      <c r="BF597" s="74"/>
      <c r="BG597" s="78"/>
      <c r="BH597" s="79"/>
      <c r="BI597" s="80"/>
      <c r="BJ597" s="137"/>
      <c r="BK597" s="138"/>
      <c r="BL597" s="139"/>
    </row>
    <row r="598" spans="2:64" ht="18.75" customHeight="1">
      <c r="B598" s="94"/>
      <c r="C598" s="95"/>
      <c r="D598" s="96"/>
      <c r="E598" s="78"/>
      <c r="F598" s="79"/>
      <c r="G598" s="79"/>
      <c r="H598" s="80"/>
      <c r="I598" s="134"/>
      <c r="J598" s="135"/>
      <c r="K598" s="136"/>
      <c r="L598" s="91">
        <v>2</v>
      </c>
      <c r="M598" s="92"/>
      <c r="N598" s="93"/>
      <c r="O598" s="84">
        <v>1</v>
      </c>
      <c r="P598" s="85"/>
      <c r="Q598" s="85"/>
      <c r="R598" s="86"/>
      <c r="S598" s="72">
        <v>1514.45</v>
      </c>
      <c r="T598" s="73"/>
      <c r="U598" s="73"/>
      <c r="V598" s="74"/>
      <c r="W598" s="87">
        <f>ABS(S598/E596*10^6*I596)</f>
        <v>9.407640132601204</v>
      </c>
      <c r="X598" s="70"/>
      <c r="Y598" s="70"/>
      <c r="Z598" s="71"/>
      <c r="AA598" s="94"/>
      <c r="AB598" s="96"/>
      <c r="AC598" s="94"/>
      <c r="AD598" s="96"/>
      <c r="AE598" s="72">
        <v>1</v>
      </c>
      <c r="AF598" s="73"/>
      <c r="AG598" s="74"/>
      <c r="AH598" s="72">
        <f t="shared" si="120"/>
        <v>1.3</v>
      </c>
      <c r="AI598" s="73"/>
      <c r="AJ598" s="74"/>
      <c r="AK598" s="78"/>
      <c r="AL598" s="79"/>
      <c r="AM598" s="80"/>
      <c r="AN598" s="88">
        <f>Z580*AH598*AK596</f>
        <v>83.55655557024379</v>
      </c>
      <c r="AO598" s="89"/>
      <c r="AP598" s="89"/>
      <c r="AQ598" s="90"/>
      <c r="AR598" s="88">
        <f>AH581*AH598*AK596</f>
        <v>30.289251394213373</v>
      </c>
      <c r="AS598" s="89"/>
      <c r="AT598" s="89"/>
      <c r="AU598" s="90"/>
      <c r="AV598" s="69">
        <f>AH359</f>
        <v>1095000</v>
      </c>
      <c r="AW598" s="70"/>
      <c r="AX598" s="70"/>
      <c r="AY598" s="71"/>
      <c r="AZ598" s="69" t="str">
        <f t="shared" si="121"/>
        <v>∞</v>
      </c>
      <c r="BA598" s="70"/>
      <c r="BB598" s="70"/>
      <c r="BC598" s="71"/>
      <c r="BD598" s="72">
        <f t="shared" si="122"/>
        <v>0</v>
      </c>
      <c r="BE598" s="73"/>
      <c r="BF598" s="74"/>
      <c r="BG598" s="78"/>
      <c r="BH598" s="79"/>
      <c r="BI598" s="80"/>
      <c r="BJ598" s="137"/>
      <c r="BK598" s="138"/>
      <c r="BL598" s="139"/>
    </row>
    <row r="599" spans="2:64" ht="18.75" customHeight="1">
      <c r="B599" s="97"/>
      <c r="C599" s="98"/>
      <c r="D599" s="99"/>
      <c r="E599" s="81"/>
      <c r="F599" s="82"/>
      <c r="G599" s="82"/>
      <c r="H599" s="83"/>
      <c r="I599" s="140"/>
      <c r="J599" s="141"/>
      <c r="K599" s="142"/>
      <c r="L599" s="97"/>
      <c r="M599" s="98"/>
      <c r="N599" s="99"/>
      <c r="O599" s="84">
        <v>2</v>
      </c>
      <c r="P599" s="85"/>
      <c r="Q599" s="85"/>
      <c r="R599" s="86"/>
      <c r="S599" s="72">
        <v>87.89</v>
      </c>
      <c r="T599" s="73"/>
      <c r="U599" s="73"/>
      <c r="V599" s="74"/>
      <c r="W599" s="87">
        <f>ABS(S599/E596*10^6*I596)</f>
        <v>0.5459655262665124</v>
      </c>
      <c r="X599" s="70"/>
      <c r="Y599" s="70"/>
      <c r="Z599" s="71"/>
      <c r="AA599" s="97"/>
      <c r="AB599" s="99"/>
      <c r="AC599" s="97"/>
      <c r="AD599" s="99"/>
      <c r="AE599" s="72">
        <v>1</v>
      </c>
      <c r="AF599" s="73"/>
      <c r="AG599" s="74"/>
      <c r="AH599" s="72">
        <f t="shared" si="120"/>
        <v>1.3</v>
      </c>
      <c r="AI599" s="73"/>
      <c r="AJ599" s="74"/>
      <c r="AK599" s="81"/>
      <c r="AL599" s="82"/>
      <c r="AM599" s="83"/>
      <c r="AN599" s="88">
        <f>Z580*AH599*AK596</f>
        <v>83.55655557024379</v>
      </c>
      <c r="AO599" s="89"/>
      <c r="AP599" s="89"/>
      <c r="AQ599" s="90"/>
      <c r="AR599" s="88">
        <f>AH581*AH599*AK596</f>
        <v>30.289251394213373</v>
      </c>
      <c r="AS599" s="89"/>
      <c r="AT599" s="89"/>
      <c r="AU599" s="90"/>
      <c r="AV599" s="69">
        <f>AH359</f>
        <v>1095000</v>
      </c>
      <c r="AW599" s="70"/>
      <c r="AX599" s="70"/>
      <c r="AY599" s="71"/>
      <c r="AZ599" s="69" t="str">
        <f t="shared" si="121"/>
        <v>∞</v>
      </c>
      <c r="BA599" s="70"/>
      <c r="BB599" s="70"/>
      <c r="BC599" s="71"/>
      <c r="BD599" s="72">
        <f t="shared" si="122"/>
        <v>0</v>
      </c>
      <c r="BE599" s="73"/>
      <c r="BF599" s="74"/>
      <c r="BG599" s="81"/>
      <c r="BH599" s="82"/>
      <c r="BI599" s="83"/>
      <c r="BJ599" s="122"/>
      <c r="BK599" s="123"/>
      <c r="BL599" s="124"/>
    </row>
    <row r="600" spans="2:64" ht="18.75" customHeight="1">
      <c r="B600" s="91">
        <v>501</v>
      </c>
      <c r="C600" s="92"/>
      <c r="D600" s="93"/>
      <c r="E600" s="130">
        <v>228592821333.333</v>
      </c>
      <c r="F600" s="76"/>
      <c r="G600" s="76"/>
      <c r="H600" s="77"/>
      <c r="I600" s="131">
        <v>1420</v>
      </c>
      <c r="J600" s="132"/>
      <c r="K600" s="133"/>
      <c r="L600" s="91">
        <v>1</v>
      </c>
      <c r="M600" s="92"/>
      <c r="N600" s="93"/>
      <c r="O600" s="84">
        <v>1</v>
      </c>
      <c r="P600" s="85"/>
      <c r="Q600" s="85"/>
      <c r="R600" s="86"/>
      <c r="S600" s="72">
        <v>5102.12</v>
      </c>
      <c r="T600" s="73"/>
      <c r="U600" s="73"/>
      <c r="V600" s="74"/>
      <c r="W600" s="87">
        <f>ABS(S600/E600*10^6*I600)</f>
        <v>31.693954157183963</v>
      </c>
      <c r="X600" s="70"/>
      <c r="Y600" s="70"/>
      <c r="Z600" s="71"/>
      <c r="AA600" s="91">
        <v>60</v>
      </c>
      <c r="AB600" s="93"/>
      <c r="AC600" s="91">
        <v>14</v>
      </c>
      <c r="AD600" s="93"/>
      <c r="AE600" s="72">
        <v>1</v>
      </c>
      <c r="AF600" s="73"/>
      <c r="AG600" s="74"/>
      <c r="AH600" s="72">
        <f t="shared" si="120"/>
        <v>1.3</v>
      </c>
      <c r="AI600" s="73"/>
      <c r="AJ600" s="74"/>
      <c r="AK600" s="75">
        <f>IF(AA600&lt;25,1,IF(AC600&lt;=12,1,(25/AA600)^(1/4)))</f>
        <v>0.8034284189446518</v>
      </c>
      <c r="AL600" s="76"/>
      <c r="AM600" s="77"/>
      <c r="AN600" s="88">
        <f>Z580*AH600*AK600</f>
        <v>83.55655557024379</v>
      </c>
      <c r="AO600" s="89"/>
      <c r="AP600" s="89"/>
      <c r="AQ600" s="90"/>
      <c r="AR600" s="88">
        <f>AH581*AH600*AK600</f>
        <v>30.289251394213373</v>
      </c>
      <c r="AS600" s="89"/>
      <c r="AT600" s="89"/>
      <c r="AU600" s="90"/>
      <c r="AV600" s="69">
        <f>AH359</f>
        <v>1095000</v>
      </c>
      <c r="AW600" s="70"/>
      <c r="AX600" s="70"/>
      <c r="AY600" s="71"/>
      <c r="AZ600" s="69">
        <f t="shared" si="121"/>
        <v>36647327.22525684</v>
      </c>
      <c r="BA600" s="70"/>
      <c r="BB600" s="70"/>
      <c r="BC600" s="71"/>
      <c r="BD600" s="72">
        <f t="shared" si="122"/>
        <v>0.02987939593164494</v>
      </c>
      <c r="BE600" s="73"/>
      <c r="BF600" s="74"/>
      <c r="BG600" s="75">
        <f>SUM(BD600:BD603)</f>
        <v>0.02987939593164494</v>
      </c>
      <c r="BH600" s="76"/>
      <c r="BI600" s="77"/>
      <c r="BJ600" s="114" t="str">
        <f>IF(BG600&lt;=1,"O.K","N.G")</f>
        <v>O.K</v>
      </c>
      <c r="BK600" s="117"/>
      <c r="BL600" s="118"/>
    </row>
    <row r="601" spans="2:64" ht="18.75" customHeight="1">
      <c r="B601" s="94"/>
      <c r="C601" s="95"/>
      <c r="D601" s="96"/>
      <c r="E601" s="78"/>
      <c r="F601" s="79"/>
      <c r="G601" s="79"/>
      <c r="H601" s="80"/>
      <c r="I601" s="134"/>
      <c r="J601" s="135"/>
      <c r="K601" s="136"/>
      <c r="L601" s="97"/>
      <c r="M601" s="98"/>
      <c r="N601" s="99"/>
      <c r="O601" s="84">
        <v>2</v>
      </c>
      <c r="P601" s="85"/>
      <c r="Q601" s="85"/>
      <c r="R601" s="86"/>
      <c r="S601" s="72">
        <v>250.19</v>
      </c>
      <c r="T601" s="73"/>
      <c r="U601" s="73"/>
      <c r="V601" s="74"/>
      <c r="W601" s="87">
        <f>ABS(S601/E600*10^6*I600)</f>
        <v>1.5541599159929314</v>
      </c>
      <c r="X601" s="70"/>
      <c r="Y601" s="70"/>
      <c r="Z601" s="71"/>
      <c r="AA601" s="94"/>
      <c r="AB601" s="96"/>
      <c r="AC601" s="94"/>
      <c r="AD601" s="96"/>
      <c r="AE601" s="72">
        <v>1</v>
      </c>
      <c r="AF601" s="73"/>
      <c r="AG601" s="74"/>
      <c r="AH601" s="72">
        <f t="shared" si="120"/>
        <v>1.3</v>
      </c>
      <c r="AI601" s="73"/>
      <c r="AJ601" s="74"/>
      <c r="AK601" s="78"/>
      <c r="AL601" s="79"/>
      <c r="AM601" s="80"/>
      <c r="AN601" s="88">
        <f>Z580*AH601*AK600</f>
        <v>83.55655557024379</v>
      </c>
      <c r="AO601" s="89"/>
      <c r="AP601" s="89"/>
      <c r="AQ601" s="90"/>
      <c r="AR601" s="88">
        <f>AH581*AH601*AK600</f>
        <v>30.289251394213373</v>
      </c>
      <c r="AS601" s="89"/>
      <c r="AT601" s="89"/>
      <c r="AU601" s="90"/>
      <c r="AV601" s="69">
        <f>AH359</f>
        <v>1095000</v>
      </c>
      <c r="AW601" s="70"/>
      <c r="AX601" s="70"/>
      <c r="AY601" s="71"/>
      <c r="AZ601" s="69" t="str">
        <f t="shared" si="121"/>
        <v>∞</v>
      </c>
      <c r="BA601" s="70"/>
      <c r="BB601" s="70"/>
      <c r="BC601" s="71"/>
      <c r="BD601" s="72">
        <f t="shared" si="122"/>
        <v>0</v>
      </c>
      <c r="BE601" s="73"/>
      <c r="BF601" s="74"/>
      <c r="BG601" s="78"/>
      <c r="BH601" s="79"/>
      <c r="BI601" s="80"/>
      <c r="BJ601" s="137"/>
      <c r="BK601" s="138"/>
      <c r="BL601" s="139"/>
    </row>
    <row r="602" spans="2:64" ht="18.75" customHeight="1">
      <c r="B602" s="94"/>
      <c r="C602" s="95"/>
      <c r="D602" s="96"/>
      <c r="E602" s="78"/>
      <c r="F602" s="79"/>
      <c r="G602" s="79"/>
      <c r="H602" s="80"/>
      <c r="I602" s="134"/>
      <c r="J602" s="135"/>
      <c r="K602" s="136"/>
      <c r="L602" s="91">
        <v>2</v>
      </c>
      <c r="M602" s="92"/>
      <c r="N602" s="93"/>
      <c r="O602" s="84">
        <v>1</v>
      </c>
      <c r="P602" s="85"/>
      <c r="Q602" s="85"/>
      <c r="R602" s="86"/>
      <c r="S602" s="72">
        <v>1945.68</v>
      </c>
      <c r="T602" s="73"/>
      <c r="U602" s="73"/>
      <c r="V602" s="74"/>
      <c r="W602" s="87">
        <f>ABS(S602/E600*10^6*I600)</f>
        <v>12.086405792993833</v>
      </c>
      <c r="X602" s="70"/>
      <c r="Y602" s="70"/>
      <c r="Z602" s="71"/>
      <c r="AA602" s="94"/>
      <c r="AB602" s="96"/>
      <c r="AC602" s="94"/>
      <c r="AD602" s="96"/>
      <c r="AE602" s="72">
        <v>1</v>
      </c>
      <c r="AF602" s="73"/>
      <c r="AG602" s="74"/>
      <c r="AH602" s="72">
        <f t="shared" si="120"/>
        <v>1.3</v>
      </c>
      <c r="AI602" s="73"/>
      <c r="AJ602" s="74"/>
      <c r="AK602" s="78"/>
      <c r="AL602" s="79"/>
      <c r="AM602" s="80"/>
      <c r="AN602" s="88">
        <f>Z580*AH602*AK600</f>
        <v>83.55655557024379</v>
      </c>
      <c r="AO602" s="89"/>
      <c r="AP602" s="89"/>
      <c r="AQ602" s="90"/>
      <c r="AR602" s="88">
        <f>AH581*AH602*AK600</f>
        <v>30.289251394213373</v>
      </c>
      <c r="AS602" s="89"/>
      <c r="AT602" s="89"/>
      <c r="AU602" s="90"/>
      <c r="AV602" s="69">
        <f>AH359</f>
        <v>1095000</v>
      </c>
      <c r="AW602" s="70"/>
      <c r="AX602" s="70"/>
      <c r="AY602" s="71"/>
      <c r="AZ602" s="69" t="str">
        <f t="shared" si="121"/>
        <v>∞</v>
      </c>
      <c r="BA602" s="70"/>
      <c r="BB602" s="70"/>
      <c r="BC602" s="71"/>
      <c r="BD602" s="72">
        <f t="shared" si="122"/>
        <v>0</v>
      </c>
      <c r="BE602" s="73"/>
      <c r="BF602" s="74"/>
      <c r="BG602" s="78"/>
      <c r="BH602" s="79"/>
      <c r="BI602" s="80"/>
      <c r="BJ602" s="137"/>
      <c r="BK602" s="138"/>
      <c r="BL602" s="139"/>
    </row>
    <row r="603" spans="2:64" ht="18.75" customHeight="1">
      <c r="B603" s="97"/>
      <c r="C603" s="98"/>
      <c r="D603" s="99"/>
      <c r="E603" s="81"/>
      <c r="F603" s="82"/>
      <c r="G603" s="82"/>
      <c r="H603" s="83"/>
      <c r="I603" s="140"/>
      <c r="J603" s="141"/>
      <c r="K603" s="142"/>
      <c r="L603" s="97"/>
      <c r="M603" s="98"/>
      <c r="N603" s="99"/>
      <c r="O603" s="84">
        <v>2</v>
      </c>
      <c r="P603" s="85"/>
      <c r="Q603" s="85"/>
      <c r="R603" s="86"/>
      <c r="S603" s="72">
        <v>128.87</v>
      </c>
      <c r="T603" s="73"/>
      <c r="U603" s="73"/>
      <c r="V603" s="74"/>
      <c r="W603" s="87">
        <f>ABS(S603/E600*10^6*I600)</f>
        <v>0.8005299507334788</v>
      </c>
      <c r="X603" s="70"/>
      <c r="Y603" s="70"/>
      <c r="Z603" s="71"/>
      <c r="AA603" s="97"/>
      <c r="AB603" s="99"/>
      <c r="AC603" s="97"/>
      <c r="AD603" s="99"/>
      <c r="AE603" s="72">
        <v>1</v>
      </c>
      <c r="AF603" s="73"/>
      <c r="AG603" s="74"/>
      <c r="AH603" s="72">
        <f t="shared" si="120"/>
        <v>1.3</v>
      </c>
      <c r="AI603" s="73"/>
      <c r="AJ603" s="74"/>
      <c r="AK603" s="81"/>
      <c r="AL603" s="82"/>
      <c r="AM603" s="83"/>
      <c r="AN603" s="88">
        <f>Z580*AH603*AK600</f>
        <v>83.55655557024379</v>
      </c>
      <c r="AO603" s="89"/>
      <c r="AP603" s="89"/>
      <c r="AQ603" s="90"/>
      <c r="AR603" s="88">
        <f>AH581*AH603*AK600</f>
        <v>30.289251394213373</v>
      </c>
      <c r="AS603" s="89"/>
      <c r="AT603" s="89"/>
      <c r="AU603" s="90"/>
      <c r="AV603" s="69">
        <f>AH359</f>
        <v>1095000</v>
      </c>
      <c r="AW603" s="70"/>
      <c r="AX603" s="70"/>
      <c r="AY603" s="71"/>
      <c r="AZ603" s="69" t="str">
        <f t="shared" si="121"/>
        <v>∞</v>
      </c>
      <c r="BA603" s="70"/>
      <c r="BB603" s="70"/>
      <c r="BC603" s="71"/>
      <c r="BD603" s="72">
        <f t="shared" si="122"/>
        <v>0</v>
      </c>
      <c r="BE603" s="73"/>
      <c r="BF603" s="74"/>
      <c r="BG603" s="81"/>
      <c r="BH603" s="82"/>
      <c r="BI603" s="83"/>
      <c r="BJ603" s="122"/>
      <c r="BK603" s="123"/>
      <c r="BL603" s="124"/>
    </row>
    <row r="604" spans="2:64" ht="18.75" customHeight="1">
      <c r="B604" s="91">
        <v>601</v>
      </c>
      <c r="C604" s="92"/>
      <c r="D604" s="93"/>
      <c r="E604" s="130">
        <v>195223979166.666</v>
      </c>
      <c r="F604" s="76"/>
      <c r="G604" s="76"/>
      <c r="H604" s="77"/>
      <c r="I604" s="131">
        <v>1425</v>
      </c>
      <c r="J604" s="132"/>
      <c r="K604" s="133"/>
      <c r="L604" s="91">
        <v>1</v>
      </c>
      <c r="M604" s="92"/>
      <c r="N604" s="93"/>
      <c r="O604" s="84">
        <v>1</v>
      </c>
      <c r="P604" s="85"/>
      <c r="Q604" s="85"/>
      <c r="R604" s="86"/>
      <c r="S604" s="72">
        <v>5294.56</v>
      </c>
      <c r="T604" s="73"/>
      <c r="U604" s="73"/>
      <c r="V604" s="74"/>
      <c r="W604" s="87">
        <f>ABS(S604/E604*10^6*I604)</f>
        <v>38.646625441226774</v>
      </c>
      <c r="X604" s="70"/>
      <c r="Y604" s="70"/>
      <c r="Z604" s="71"/>
      <c r="AA604" s="91">
        <v>50</v>
      </c>
      <c r="AB604" s="93"/>
      <c r="AC604" s="91">
        <v>14</v>
      </c>
      <c r="AD604" s="93"/>
      <c r="AE604" s="72">
        <v>1</v>
      </c>
      <c r="AF604" s="73"/>
      <c r="AG604" s="74"/>
      <c r="AH604" s="72">
        <f t="shared" si="120"/>
        <v>1.3</v>
      </c>
      <c r="AI604" s="73"/>
      <c r="AJ604" s="74"/>
      <c r="AK604" s="75">
        <f>IF(AA604&lt;25,1,IF(AC604&lt;=12,1,(25/AA604)^(1/4)))</f>
        <v>0.8408964152537145</v>
      </c>
      <c r="AL604" s="76"/>
      <c r="AM604" s="77"/>
      <c r="AN604" s="88">
        <f>Z580*AH604*AK604</f>
        <v>87.45322718638631</v>
      </c>
      <c r="AO604" s="89"/>
      <c r="AP604" s="89"/>
      <c r="AQ604" s="90"/>
      <c r="AR604" s="88">
        <f>AH581*AH604*AK604</f>
        <v>31.70179485506504</v>
      </c>
      <c r="AS604" s="89"/>
      <c r="AT604" s="89"/>
      <c r="AU604" s="90"/>
      <c r="AV604" s="69">
        <f>AH359</f>
        <v>1095000</v>
      </c>
      <c r="AW604" s="70"/>
      <c r="AX604" s="70"/>
      <c r="AY604" s="71"/>
      <c r="AZ604" s="69">
        <f t="shared" si="121"/>
        <v>23175162.215468884</v>
      </c>
      <c r="BA604" s="70"/>
      <c r="BB604" s="70"/>
      <c r="BC604" s="71"/>
      <c r="BD604" s="72">
        <f t="shared" si="122"/>
        <v>0.04724886021592172</v>
      </c>
      <c r="BE604" s="73"/>
      <c r="BF604" s="74"/>
      <c r="BG604" s="75">
        <f>SUM(BD604:BD607)</f>
        <v>0.04724886021592172</v>
      </c>
      <c r="BH604" s="76"/>
      <c r="BI604" s="77"/>
      <c r="BJ604" s="114" t="str">
        <f>IF(BG604&lt;=1,"O.K","N.G")</f>
        <v>O.K</v>
      </c>
      <c r="BK604" s="117"/>
      <c r="BL604" s="118"/>
    </row>
    <row r="605" spans="2:64" ht="18.75" customHeight="1">
      <c r="B605" s="94"/>
      <c r="C605" s="95"/>
      <c r="D605" s="96"/>
      <c r="E605" s="78"/>
      <c r="F605" s="79"/>
      <c r="G605" s="79"/>
      <c r="H605" s="80"/>
      <c r="I605" s="134"/>
      <c r="J605" s="135"/>
      <c r="K605" s="136"/>
      <c r="L605" s="97"/>
      <c r="M605" s="98"/>
      <c r="N605" s="99"/>
      <c r="O605" s="84">
        <v>2</v>
      </c>
      <c r="P605" s="85"/>
      <c r="Q605" s="85"/>
      <c r="R605" s="86"/>
      <c r="S605" s="72">
        <v>329.88</v>
      </c>
      <c r="T605" s="73"/>
      <c r="U605" s="73"/>
      <c r="V605" s="74"/>
      <c r="W605" s="87">
        <f>ABS(S605/E604*10^6*I604)</f>
        <v>2.407895802588296</v>
      </c>
      <c r="X605" s="70"/>
      <c r="Y605" s="70"/>
      <c r="Z605" s="71"/>
      <c r="AA605" s="94"/>
      <c r="AB605" s="96"/>
      <c r="AC605" s="94"/>
      <c r="AD605" s="96"/>
      <c r="AE605" s="72">
        <v>1</v>
      </c>
      <c r="AF605" s="73"/>
      <c r="AG605" s="74"/>
      <c r="AH605" s="72">
        <f t="shared" si="120"/>
        <v>1.3</v>
      </c>
      <c r="AI605" s="73"/>
      <c r="AJ605" s="74"/>
      <c r="AK605" s="78"/>
      <c r="AL605" s="79"/>
      <c r="AM605" s="80"/>
      <c r="AN605" s="88">
        <f>Z580*AH605*AK604</f>
        <v>87.45322718638631</v>
      </c>
      <c r="AO605" s="89"/>
      <c r="AP605" s="89"/>
      <c r="AQ605" s="90"/>
      <c r="AR605" s="88">
        <f>AH581*AH605*AK604</f>
        <v>31.70179485506504</v>
      </c>
      <c r="AS605" s="89"/>
      <c r="AT605" s="89"/>
      <c r="AU605" s="90"/>
      <c r="AV605" s="69">
        <f>AH359</f>
        <v>1095000</v>
      </c>
      <c r="AW605" s="70"/>
      <c r="AX605" s="70"/>
      <c r="AY605" s="71"/>
      <c r="AZ605" s="69" t="str">
        <f t="shared" si="121"/>
        <v>∞</v>
      </c>
      <c r="BA605" s="70"/>
      <c r="BB605" s="70"/>
      <c r="BC605" s="71"/>
      <c r="BD605" s="72">
        <f t="shared" si="122"/>
        <v>0</v>
      </c>
      <c r="BE605" s="73"/>
      <c r="BF605" s="74"/>
      <c r="BG605" s="78"/>
      <c r="BH605" s="79"/>
      <c r="BI605" s="80"/>
      <c r="BJ605" s="137"/>
      <c r="BK605" s="138"/>
      <c r="BL605" s="139"/>
    </row>
    <row r="606" spans="2:64" ht="18.75" customHeight="1">
      <c r="B606" s="94"/>
      <c r="C606" s="95"/>
      <c r="D606" s="96"/>
      <c r="E606" s="78"/>
      <c r="F606" s="79"/>
      <c r="G606" s="79"/>
      <c r="H606" s="80"/>
      <c r="I606" s="134"/>
      <c r="J606" s="135"/>
      <c r="K606" s="136"/>
      <c r="L606" s="91">
        <v>2</v>
      </c>
      <c r="M606" s="92"/>
      <c r="N606" s="93"/>
      <c r="O606" s="84">
        <v>1</v>
      </c>
      <c r="P606" s="85"/>
      <c r="Q606" s="85"/>
      <c r="R606" s="86"/>
      <c r="S606" s="72">
        <v>2063.58</v>
      </c>
      <c r="T606" s="73"/>
      <c r="U606" s="73"/>
      <c r="V606" s="74"/>
      <c r="W606" s="87">
        <f>ABS(S606/E604*10^6*I604)</f>
        <v>15.062706500258145</v>
      </c>
      <c r="X606" s="70"/>
      <c r="Y606" s="70"/>
      <c r="Z606" s="71"/>
      <c r="AA606" s="94"/>
      <c r="AB606" s="96"/>
      <c r="AC606" s="94"/>
      <c r="AD606" s="96"/>
      <c r="AE606" s="72">
        <v>1</v>
      </c>
      <c r="AF606" s="73"/>
      <c r="AG606" s="74"/>
      <c r="AH606" s="72">
        <f t="shared" si="120"/>
        <v>1.3</v>
      </c>
      <c r="AI606" s="73"/>
      <c r="AJ606" s="74"/>
      <c r="AK606" s="78"/>
      <c r="AL606" s="79"/>
      <c r="AM606" s="80"/>
      <c r="AN606" s="88">
        <f>Z580*AH606*AK604</f>
        <v>87.45322718638631</v>
      </c>
      <c r="AO606" s="89"/>
      <c r="AP606" s="89"/>
      <c r="AQ606" s="90"/>
      <c r="AR606" s="88">
        <f>AH581*AH606*AK604</f>
        <v>31.70179485506504</v>
      </c>
      <c r="AS606" s="89"/>
      <c r="AT606" s="89"/>
      <c r="AU606" s="90"/>
      <c r="AV606" s="69">
        <f>AH359</f>
        <v>1095000</v>
      </c>
      <c r="AW606" s="70"/>
      <c r="AX606" s="70"/>
      <c r="AY606" s="71"/>
      <c r="AZ606" s="69" t="str">
        <f t="shared" si="121"/>
        <v>∞</v>
      </c>
      <c r="BA606" s="70"/>
      <c r="BB606" s="70"/>
      <c r="BC606" s="71"/>
      <c r="BD606" s="72">
        <f t="shared" si="122"/>
        <v>0</v>
      </c>
      <c r="BE606" s="73"/>
      <c r="BF606" s="74"/>
      <c r="BG606" s="78"/>
      <c r="BH606" s="79"/>
      <c r="BI606" s="80"/>
      <c r="BJ606" s="137"/>
      <c r="BK606" s="138"/>
      <c r="BL606" s="139"/>
    </row>
    <row r="607" spans="2:64" ht="18.75" customHeight="1">
      <c r="B607" s="97"/>
      <c r="C607" s="98"/>
      <c r="D607" s="99"/>
      <c r="E607" s="81"/>
      <c r="F607" s="82"/>
      <c r="G607" s="82"/>
      <c r="H607" s="83"/>
      <c r="I607" s="140"/>
      <c r="J607" s="141"/>
      <c r="K607" s="142"/>
      <c r="L607" s="97"/>
      <c r="M607" s="98"/>
      <c r="N607" s="99"/>
      <c r="O607" s="84">
        <v>2</v>
      </c>
      <c r="P607" s="85"/>
      <c r="Q607" s="85"/>
      <c r="R607" s="86"/>
      <c r="S607" s="72">
        <v>165.92</v>
      </c>
      <c r="T607" s="73"/>
      <c r="U607" s="73"/>
      <c r="V607" s="74"/>
      <c r="W607" s="87">
        <f>ABS(S607/E604*10^6*I604)</f>
        <v>1.2111012233704683</v>
      </c>
      <c r="X607" s="70"/>
      <c r="Y607" s="70"/>
      <c r="Z607" s="71"/>
      <c r="AA607" s="97"/>
      <c r="AB607" s="99"/>
      <c r="AC607" s="97"/>
      <c r="AD607" s="99"/>
      <c r="AE607" s="72">
        <v>1</v>
      </c>
      <c r="AF607" s="73"/>
      <c r="AG607" s="74"/>
      <c r="AH607" s="72">
        <f t="shared" si="120"/>
        <v>1.3</v>
      </c>
      <c r="AI607" s="73"/>
      <c r="AJ607" s="74"/>
      <c r="AK607" s="81"/>
      <c r="AL607" s="82"/>
      <c r="AM607" s="83"/>
      <c r="AN607" s="88">
        <f>Z580*AH607*AK604</f>
        <v>87.45322718638631</v>
      </c>
      <c r="AO607" s="89"/>
      <c r="AP607" s="89"/>
      <c r="AQ607" s="90"/>
      <c r="AR607" s="88">
        <f>AH581*AH607*AK604</f>
        <v>31.70179485506504</v>
      </c>
      <c r="AS607" s="89"/>
      <c r="AT607" s="89"/>
      <c r="AU607" s="90"/>
      <c r="AV607" s="69">
        <f>AH359</f>
        <v>1095000</v>
      </c>
      <c r="AW607" s="70"/>
      <c r="AX607" s="70"/>
      <c r="AY607" s="71"/>
      <c r="AZ607" s="69" t="str">
        <f t="shared" si="121"/>
        <v>∞</v>
      </c>
      <c r="BA607" s="70"/>
      <c r="BB607" s="70"/>
      <c r="BC607" s="71"/>
      <c r="BD607" s="72">
        <f t="shared" si="122"/>
        <v>0</v>
      </c>
      <c r="BE607" s="73"/>
      <c r="BF607" s="74"/>
      <c r="BG607" s="81"/>
      <c r="BH607" s="82"/>
      <c r="BI607" s="83"/>
      <c r="BJ607" s="122"/>
      <c r="BK607" s="123"/>
      <c r="BL607" s="124"/>
    </row>
    <row r="608" spans="2:64" ht="18.75" customHeight="1">
      <c r="B608" s="91">
        <v>701</v>
      </c>
      <c r="C608" s="92"/>
      <c r="D608" s="93"/>
      <c r="E608" s="130">
        <v>161861132000</v>
      </c>
      <c r="F608" s="76"/>
      <c r="G608" s="76"/>
      <c r="H608" s="77"/>
      <c r="I608" s="131">
        <v>1430</v>
      </c>
      <c r="J608" s="132"/>
      <c r="K608" s="133"/>
      <c r="L608" s="91">
        <v>1</v>
      </c>
      <c r="M608" s="92"/>
      <c r="N608" s="93"/>
      <c r="O608" s="84">
        <v>1</v>
      </c>
      <c r="P608" s="85"/>
      <c r="Q608" s="85"/>
      <c r="R608" s="86"/>
      <c r="S608" s="72">
        <v>4898.15</v>
      </c>
      <c r="T608" s="73"/>
      <c r="U608" s="73"/>
      <c r="V608" s="74"/>
      <c r="W608" s="87">
        <f>ABS(S608/E608*10^6*I608)</f>
        <v>43.27385094526584</v>
      </c>
      <c r="X608" s="70"/>
      <c r="Y608" s="70"/>
      <c r="Z608" s="71"/>
      <c r="AA608" s="91">
        <v>40</v>
      </c>
      <c r="AB608" s="93"/>
      <c r="AC608" s="91">
        <v>14</v>
      </c>
      <c r="AD608" s="93"/>
      <c r="AE608" s="72">
        <v>1</v>
      </c>
      <c r="AF608" s="73"/>
      <c r="AG608" s="74"/>
      <c r="AH608" s="72">
        <f t="shared" si="120"/>
        <v>1.3</v>
      </c>
      <c r="AI608" s="73"/>
      <c r="AJ608" s="74"/>
      <c r="AK608" s="75">
        <f>IF(AA608&lt;25,1,IF(AC608&lt;=12,1,(25/AA608)^(1/4)))</f>
        <v>0.8891397050194614</v>
      </c>
      <c r="AL608" s="76"/>
      <c r="AM608" s="77"/>
      <c r="AN608" s="88">
        <f>Z580*AH608*AK608</f>
        <v>92.47052932202398</v>
      </c>
      <c r="AO608" s="89"/>
      <c r="AP608" s="89"/>
      <c r="AQ608" s="90"/>
      <c r="AR608" s="88">
        <f>AH581*AH608*AK608</f>
        <v>33.5205668792337</v>
      </c>
      <c r="AS608" s="89"/>
      <c r="AT608" s="89"/>
      <c r="AU608" s="90"/>
      <c r="AV608" s="69">
        <f>AH359</f>
        <v>1095000</v>
      </c>
      <c r="AW608" s="70"/>
      <c r="AX608" s="70"/>
      <c r="AY608" s="71"/>
      <c r="AZ608" s="69">
        <f t="shared" si="121"/>
        <v>19514767.977042764</v>
      </c>
      <c r="BA608" s="70"/>
      <c r="BB608" s="70"/>
      <c r="BC608" s="71"/>
      <c r="BD608" s="72">
        <f t="shared" si="122"/>
        <v>0.05611135122324598</v>
      </c>
      <c r="BE608" s="73"/>
      <c r="BF608" s="74"/>
      <c r="BG608" s="75">
        <f>SUM(BD608:BD611)</f>
        <v>0.05611135122324598</v>
      </c>
      <c r="BH608" s="76"/>
      <c r="BI608" s="77"/>
      <c r="BJ608" s="114" t="str">
        <f>IF(BG608&lt;=1,"O.K","N.G")</f>
        <v>O.K</v>
      </c>
      <c r="BK608" s="117"/>
      <c r="BL608" s="118"/>
    </row>
    <row r="609" spans="2:64" ht="18.75" customHeight="1">
      <c r="B609" s="94"/>
      <c r="C609" s="95"/>
      <c r="D609" s="96"/>
      <c r="E609" s="78"/>
      <c r="F609" s="79"/>
      <c r="G609" s="79"/>
      <c r="H609" s="80"/>
      <c r="I609" s="134"/>
      <c r="J609" s="135"/>
      <c r="K609" s="136"/>
      <c r="L609" s="97"/>
      <c r="M609" s="98"/>
      <c r="N609" s="99"/>
      <c r="O609" s="84">
        <v>2</v>
      </c>
      <c r="P609" s="85"/>
      <c r="Q609" s="85"/>
      <c r="R609" s="86"/>
      <c r="S609" s="72">
        <v>409.47</v>
      </c>
      <c r="T609" s="73"/>
      <c r="U609" s="73"/>
      <c r="V609" s="74"/>
      <c r="W609" s="87">
        <f>ABS(S609/E608*10^6*I608)</f>
        <v>3.61755841420904</v>
      </c>
      <c r="X609" s="70"/>
      <c r="Y609" s="70"/>
      <c r="Z609" s="71"/>
      <c r="AA609" s="94"/>
      <c r="AB609" s="96"/>
      <c r="AC609" s="94"/>
      <c r="AD609" s="96"/>
      <c r="AE609" s="72">
        <v>1</v>
      </c>
      <c r="AF609" s="73"/>
      <c r="AG609" s="74"/>
      <c r="AH609" s="72">
        <f t="shared" si="120"/>
        <v>1.3</v>
      </c>
      <c r="AI609" s="73"/>
      <c r="AJ609" s="74"/>
      <c r="AK609" s="78"/>
      <c r="AL609" s="79"/>
      <c r="AM609" s="80"/>
      <c r="AN609" s="88">
        <f>Z580*AH609*AK608</f>
        <v>92.47052932202398</v>
      </c>
      <c r="AO609" s="89"/>
      <c r="AP609" s="89"/>
      <c r="AQ609" s="90"/>
      <c r="AR609" s="88">
        <f>AH581*AH609*AK608</f>
        <v>33.5205668792337</v>
      </c>
      <c r="AS609" s="89"/>
      <c r="AT609" s="89"/>
      <c r="AU609" s="90"/>
      <c r="AV609" s="69">
        <f>AH359</f>
        <v>1095000</v>
      </c>
      <c r="AW609" s="70"/>
      <c r="AX609" s="70"/>
      <c r="AY609" s="71"/>
      <c r="AZ609" s="69" t="str">
        <f t="shared" si="121"/>
        <v>∞</v>
      </c>
      <c r="BA609" s="70"/>
      <c r="BB609" s="70"/>
      <c r="BC609" s="71"/>
      <c r="BD609" s="72">
        <f t="shared" si="122"/>
        <v>0</v>
      </c>
      <c r="BE609" s="73"/>
      <c r="BF609" s="74"/>
      <c r="BG609" s="78"/>
      <c r="BH609" s="79"/>
      <c r="BI609" s="80"/>
      <c r="BJ609" s="137"/>
      <c r="BK609" s="138"/>
      <c r="BL609" s="139"/>
    </row>
    <row r="610" spans="2:64" ht="18.75" customHeight="1">
      <c r="B610" s="94"/>
      <c r="C610" s="95"/>
      <c r="D610" s="96"/>
      <c r="E610" s="78"/>
      <c r="F610" s="79"/>
      <c r="G610" s="79"/>
      <c r="H610" s="80"/>
      <c r="I610" s="134"/>
      <c r="J610" s="135"/>
      <c r="K610" s="136"/>
      <c r="L610" s="91">
        <v>2</v>
      </c>
      <c r="M610" s="92"/>
      <c r="N610" s="93"/>
      <c r="O610" s="84">
        <v>1</v>
      </c>
      <c r="P610" s="85"/>
      <c r="Q610" s="85"/>
      <c r="R610" s="86"/>
      <c r="S610" s="72">
        <v>1888.12</v>
      </c>
      <c r="T610" s="73"/>
      <c r="U610" s="73"/>
      <c r="V610" s="74"/>
      <c r="W610" s="87">
        <f>ABS(S610/E608*10^6*I608)</f>
        <v>16.681037421633746</v>
      </c>
      <c r="X610" s="70"/>
      <c r="Y610" s="70"/>
      <c r="Z610" s="71"/>
      <c r="AA610" s="94"/>
      <c r="AB610" s="96"/>
      <c r="AC610" s="94"/>
      <c r="AD610" s="96"/>
      <c r="AE610" s="72">
        <v>1</v>
      </c>
      <c r="AF610" s="73"/>
      <c r="AG610" s="74"/>
      <c r="AH610" s="72">
        <f t="shared" si="120"/>
        <v>1.3</v>
      </c>
      <c r="AI610" s="73"/>
      <c r="AJ610" s="74"/>
      <c r="AK610" s="78"/>
      <c r="AL610" s="79"/>
      <c r="AM610" s="80"/>
      <c r="AN610" s="88">
        <f>Z580*AH610*AK608</f>
        <v>92.47052932202398</v>
      </c>
      <c r="AO610" s="89"/>
      <c r="AP610" s="89"/>
      <c r="AQ610" s="90"/>
      <c r="AR610" s="88">
        <f>AH581*AH610*AK608</f>
        <v>33.5205668792337</v>
      </c>
      <c r="AS610" s="89"/>
      <c r="AT610" s="89"/>
      <c r="AU610" s="90"/>
      <c r="AV610" s="69">
        <f>AH359</f>
        <v>1095000</v>
      </c>
      <c r="AW610" s="70"/>
      <c r="AX610" s="70"/>
      <c r="AY610" s="71"/>
      <c r="AZ610" s="69" t="str">
        <f t="shared" si="121"/>
        <v>∞</v>
      </c>
      <c r="BA610" s="70"/>
      <c r="BB610" s="70"/>
      <c r="BC610" s="71"/>
      <c r="BD610" s="72">
        <f t="shared" si="122"/>
        <v>0</v>
      </c>
      <c r="BE610" s="73"/>
      <c r="BF610" s="74"/>
      <c r="BG610" s="78"/>
      <c r="BH610" s="79"/>
      <c r="BI610" s="80"/>
      <c r="BJ610" s="137"/>
      <c r="BK610" s="138"/>
      <c r="BL610" s="139"/>
    </row>
    <row r="611" spans="2:64" ht="18.75" customHeight="1">
      <c r="B611" s="97"/>
      <c r="C611" s="98"/>
      <c r="D611" s="99"/>
      <c r="E611" s="81"/>
      <c r="F611" s="82"/>
      <c r="G611" s="82"/>
      <c r="H611" s="83"/>
      <c r="I611" s="140"/>
      <c r="J611" s="141"/>
      <c r="K611" s="142"/>
      <c r="L611" s="97"/>
      <c r="M611" s="98"/>
      <c r="N611" s="99"/>
      <c r="O611" s="84">
        <v>2</v>
      </c>
      <c r="P611" s="85"/>
      <c r="Q611" s="85"/>
      <c r="R611" s="86"/>
      <c r="S611" s="72">
        <v>196.85</v>
      </c>
      <c r="T611" s="73"/>
      <c r="U611" s="73"/>
      <c r="V611" s="74"/>
      <c r="W611" s="87">
        <f>ABS(S611/E608*10^6*I608)</f>
        <v>1.7391173317631312</v>
      </c>
      <c r="X611" s="70"/>
      <c r="Y611" s="70"/>
      <c r="Z611" s="71"/>
      <c r="AA611" s="97"/>
      <c r="AB611" s="99"/>
      <c r="AC611" s="97"/>
      <c r="AD611" s="99"/>
      <c r="AE611" s="72">
        <v>1</v>
      </c>
      <c r="AF611" s="73"/>
      <c r="AG611" s="74"/>
      <c r="AH611" s="72">
        <f t="shared" si="120"/>
        <v>1.3</v>
      </c>
      <c r="AI611" s="73"/>
      <c r="AJ611" s="74"/>
      <c r="AK611" s="81"/>
      <c r="AL611" s="82"/>
      <c r="AM611" s="83"/>
      <c r="AN611" s="88">
        <f>Z580*AH611*AK608</f>
        <v>92.47052932202398</v>
      </c>
      <c r="AO611" s="89"/>
      <c r="AP611" s="89"/>
      <c r="AQ611" s="90"/>
      <c r="AR611" s="88">
        <f>AH581*AH611*AK608</f>
        <v>33.5205668792337</v>
      </c>
      <c r="AS611" s="89"/>
      <c r="AT611" s="89"/>
      <c r="AU611" s="90"/>
      <c r="AV611" s="69">
        <f>AH359</f>
        <v>1095000</v>
      </c>
      <c r="AW611" s="70"/>
      <c r="AX611" s="70"/>
      <c r="AY611" s="71"/>
      <c r="AZ611" s="69" t="str">
        <f t="shared" si="121"/>
        <v>∞</v>
      </c>
      <c r="BA611" s="70"/>
      <c r="BB611" s="70"/>
      <c r="BC611" s="71"/>
      <c r="BD611" s="72">
        <f t="shared" si="122"/>
        <v>0</v>
      </c>
      <c r="BE611" s="73"/>
      <c r="BF611" s="74"/>
      <c r="BG611" s="81"/>
      <c r="BH611" s="82"/>
      <c r="BI611" s="83"/>
      <c r="BJ611" s="122"/>
      <c r="BK611" s="123"/>
      <c r="BL611" s="124"/>
    </row>
    <row r="612" spans="2:64" ht="18.75" customHeight="1">
      <c r="B612" s="91">
        <v>801</v>
      </c>
      <c r="C612" s="92"/>
      <c r="D612" s="93"/>
      <c r="E612" s="130">
        <v>161861132000</v>
      </c>
      <c r="F612" s="76"/>
      <c r="G612" s="76"/>
      <c r="H612" s="77"/>
      <c r="I612" s="131">
        <v>1430</v>
      </c>
      <c r="J612" s="132"/>
      <c r="K612" s="133"/>
      <c r="L612" s="91">
        <v>1</v>
      </c>
      <c r="M612" s="92"/>
      <c r="N612" s="93"/>
      <c r="O612" s="84">
        <v>1</v>
      </c>
      <c r="P612" s="85"/>
      <c r="Q612" s="85"/>
      <c r="R612" s="86"/>
      <c r="S612" s="72">
        <v>4072.95</v>
      </c>
      <c r="T612" s="73"/>
      <c r="U612" s="73"/>
      <c r="V612" s="74"/>
      <c r="W612" s="87">
        <f>ABS(S612/E612*10^6*I612)</f>
        <v>35.983428683792965</v>
      </c>
      <c r="X612" s="70"/>
      <c r="Y612" s="70"/>
      <c r="Z612" s="71"/>
      <c r="AA612" s="91">
        <v>40</v>
      </c>
      <c r="AB612" s="93"/>
      <c r="AC612" s="91">
        <v>14</v>
      </c>
      <c r="AD612" s="93"/>
      <c r="AE612" s="72">
        <v>1</v>
      </c>
      <c r="AF612" s="73"/>
      <c r="AG612" s="74"/>
      <c r="AH612" s="72">
        <f t="shared" si="120"/>
        <v>1.3</v>
      </c>
      <c r="AI612" s="73"/>
      <c r="AJ612" s="74"/>
      <c r="AK612" s="75">
        <f>IF(AA612&lt;25,1,IF(AC612&lt;=12,1,(25/AA612)^(1/4)))</f>
        <v>0.8891397050194614</v>
      </c>
      <c r="AL612" s="76"/>
      <c r="AM612" s="77"/>
      <c r="AN612" s="88">
        <f>Z580*AH612*AK612</f>
        <v>92.47052932202398</v>
      </c>
      <c r="AO612" s="89"/>
      <c r="AP612" s="89"/>
      <c r="AQ612" s="90"/>
      <c r="AR612" s="88">
        <f>AH581*AH612*AK612</f>
        <v>33.5205668792337</v>
      </c>
      <c r="AS612" s="89"/>
      <c r="AT612" s="89"/>
      <c r="AU612" s="90"/>
      <c r="AV612" s="69">
        <f>AH359</f>
        <v>1095000</v>
      </c>
      <c r="AW612" s="70"/>
      <c r="AX612" s="70"/>
      <c r="AY612" s="71"/>
      <c r="AZ612" s="69">
        <f t="shared" si="121"/>
        <v>33941606.81954487</v>
      </c>
      <c r="BA612" s="70"/>
      <c r="BB612" s="70"/>
      <c r="BC612" s="71"/>
      <c r="BD612" s="72">
        <f t="shared" si="122"/>
        <v>0.03226128939097419</v>
      </c>
      <c r="BE612" s="73"/>
      <c r="BF612" s="74"/>
      <c r="BG612" s="75">
        <f>SUM(BD612:BD615)</f>
        <v>0.03226128939097419</v>
      </c>
      <c r="BH612" s="76"/>
      <c r="BI612" s="77"/>
      <c r="BJ612" s="114" t="str">
        <f>IF(BG612&lt;=1,"O.K","N.G")</f>
        <v>O.K</v>
      </c>
      <c r="BK612" s="117"/>
      <c r="BL612" s="118"/>
    </row>
    <row r="613" spans="2:64" ht="18.75" customHeight="1">
      <c r="B613" s="94"/>
      <c r="C613" s="95"/>
      <c r="D613" s="96"/>
      <c r="E613" s="78"/>
      <c r="F613" s="79"/>
      <c r="G613" s="79"/>
      <c r="H613" s="80"/>
      <c r="I613" s="134"/>
      <c r="J613" s="135"/>
      <c r="K613" s="136"/>
      <c r="L613" s="97"/>
      <c r="M613" s="98"/>
      <c r="N613" s="99"/>
      <c r="O613" s="84">
        <v>2</v>
      </c>
      <c r="P613" s="85"/>
      <c r="Q613" s="85"/>
      <c r="R613" s="86"/>
      <c r="S613" s="72">
        <v>488.01</v>
      </c>
      <c r="T613" s="73"/>
      <c r="U613" s="73"/>
      <c r="V613" s="74"/>
      <c r="W613" s="87">
        <f>ABS(S613/E612*10^6*I612)</f>
        <v>4.311438400171327</v>
      </c>
      <c r="X613" s="70"/>
      <c r="Y613" s="70"/>
      <c r="Z613" s="71"/>
      <c r="AA613" s="94"/>
      <c r="AB613" s="96"/>
      <c r="AC613" s="94"/>
      <c r="AD613" s="96"/>
      <c r="AE613" s="72">
        <v>1</v>
      </c>
      <c r="AF613" s="73"/>
      <c r="AG613" s="74"/>
      <c r="AH613" s="72">
        <f t="shared" si="120"/>
        <v>1.3</v>
      </c>
      <c r="AI613" s="73"/>
      <c r="AJ613" s="74"/>
      <c r="AK613" s="78"/>
      <c r="AL613" s="79"/>
      <c r="AM613" s="80"/>
      <c r="AN613" s="88">
        <f>Z580*AH613*AK612</f>
        <v>92.47052932202398</v>
      </c>
      <c r="AO613" s="89"/>
      <c r="AP613" s="89"/>
      <c r="AQ613" s="90"/>
      <c r="AR613" s="88">
        <f>AH581*AH613*AK612</f>
        <v>33.5205668792337</v>
      </c>
      <c r="AS613" s="89"/>
      <c r="AT613" s="89"/>
      <c r="AU613" s="90"/>
      <c r="AV613" s="69">
        <f>AH359</f>
        <v>1095000</v>
      </c>
      <c r="AW613" s="70"/>
      <c r="AX613" s="70"/>
      <c r="AY613" s="71"/>
      <c r="AZ613" s="69" t="str">
        <f t="shared" si="121"/>
        <v>∞</v>
      </c>
      <c r="BA613" s="70"/>
      <c r="BB613" s="70"/>
      <c r="BC613" s="71"/>
      <c r="BD613" s="72">
        <f t="shared" si="122"/>
        <v>0</v>
      </c>
      <c r="BE613" s="73"/>
      <c r="BF613" s="74"/>
      <c r="BG613" s="78"/>
      <c r="BH613" s="79"/>
      <c r="BI613" s="80"/>
      <c r="BJ613" s="137"/>
      <c r="BK613" s="138"/>
      <c r="BL613" s="139"/>
    </row>
    <row r="614" spans="2:64" ht="18.75" customHeight="1">
      <c r="B614" s="94"/>
      <c r="C614" s="95"/>
      <c r="D614" s="96"/>
      <c r="E614" s="78"/>
      <c r="F614" s="79"/>
      <c r="G614" s="79"/>
      <c r="H614" s="80"/>
      <c r="I614" s="134"/>
      <c r="J614" s="135"/>
      <c r="K614" s="136"/>
      <c r="L614" s="91">
        <v>2</v>
      </c>
      <c r="M614" s="92"/>
      <c r="N614" s="93"/>
      <c r="O614" s="84">
        <v>1</v>
      </c>
      <c r="P614" s="85"/>
      <c r="Q614" s="85"/>
      <c r="R614" s="86"/>
      <c r="S614" s="72">
        <v>1500.25</v>
      </c>
      <c r="T614" s="73"/>
      <c r="U614" s="73"/>
      <c r="V614" s="74"/>
      <c r="W614" s="87">
        <f>ABS(S614/E612*10^6*I612)</f>
        <v>13.254309255664912</v>
      </c>
      <c r="X614" s="70"/>
      <c r="Y614" s="70"/>
      <c r="Z614" s="71"/>
      <c r="AA614" s="94"/>
      <c r="AB614" s="96"/>
      <c r="AC614" s="94"/>
      <c r="AD614" s="96"/>
      <c r="AE614" s="72">
        <v>1</v>
      </c>
      <c r="AF614" s="73"/>
      <c r="AG614" s="74"/>
      <c r="AH614" s="72">
        <f t="shared" si="120"/>
        <v>1.3</v>
      </c>
      <c r="AI614" s="73"/>
      <c r="AJ614" s="74"/>
      <c r="AK614" s="78"/>
      <c r="AL614" s="79"/>
      <c r="AM614" s="80"/>
      <c r="AN614" s="88">
        <f>Z580*AH614*AK612</f>
        <v>92.47052932202398</v>
      </c>
      <c r="AO614" s="89"/>
      <c r="AP614" s="89"/>
      <c r="AQ614" s="90"/>
      <c r="AR614" s="88">
        <f>AH581*AH614*AK612</f>
        <v>33.5205668792337</v>
      </c>
      <c r="AS614" s="89"/>
      <c r="AT614" s="89"/>
      <c r="AU614" s="90"/>
      <c r="AV614" s="69">
        <f>AH359</f>
        <v>1095000</v>
      </c>
      <c r="AW614" s="70"/>
      <c r="AX614" s="70"/>
      <c r="AY614" s="71"/>
      <c r="AZ614" s="69" t="str">
        <f t="shared" si="121"/>
        <v>∞</v>
      </c>
      <c r="BA614" s="70"/>
      <c r="BB614" s="70"/>
      <c r="BC614" s="71"/>
      <c r="BD614" s="72">
        <f t="shared" si="122"/>
        <v>0</v>
      </c>
      <c r="BE614" s="73"/>
      <c r="BF614" s="74"/>
      <c r="BG614" s="78"/>
      <c r="BH614" s="79"/>
      <c r="BI614" s="80"/>
      <c r="BJ614" s="137"/>
      <c r="BK614" s="138"/>
      <c r="BL614" s="139"/>
    </row>
    <row r="615" spans="2:64" ht="18.75" customHeight="1">
      <c r="B615" s="97"/>
      <c r="C615" s="98"/>
      <c r="D615" s="99"/>
      <c r="E615" s="81"/>
      <c r="F615" s="82"/>
      <c r="G615" s="82"/>
      <c r="H615" s="83"/>
      <c r="I615" s="140"/>
      <c r="J615" s="141"/>
      <c r="K615" s="142"/>
      <c r="L615" s="97"/>
      <c r="M615" s="98"/>
      <c r="N615" s="99"/>
      <c r="O615" s="84">
        <v>2</v>
      </c>
      <c r="P615" s="85"/>
      <c r="Q615" s="85"/>
      <c r="R615" s="86"/>
      <c r="S615" s="72">
        <v>709.53</v>
      </c>
      <c r="T615" s="73"/>
      <c r="U615" s="73"/>
      <c r="V615" s="74"/>
      <c r="W615" s="87">
        <f>ABS(S615/E612*10^6*I612)</f>
        <v>6.26850861267917</v>
      </c>
      <c r="X615" s="70"/>
      <c r="Y615" s="70"/>
      <c r="Z615" s="71"/>
      <c r="AA615" s="97"/>
      <c r="AB615" s="99"/>
      <c r="AC615" s="97"/>
      <c r="AD615" s="99"/>
      <c r="AE615" s="72">
        <v>1</v>
      </c>
      <c r="AF615" s="73"/>
      <c r="AG615" s="74"/>
      <c r="AH615" s="72">
        <f t="shared" si="120"/>
        <v>1.3</v>
      </c>
      <c r="AI615" s="73"/>
      <c r="AJ615" s="74"/>
      <c r="AK615" s="81"/>
      <c r="AL615" s="82"/>
      <c r="AM615" s="83"/>
      <c r="AN615" s="88">
        <f>Z580*AH615*AK612</f>
        <v>92.47052932202398</v>
      </c>
      <c r="AO615" s="89"/>
      <c r="AP615" s="89"/>
      <c r="AQ615" s="90"/>
      <c r="AR615" s="88">
        <f>AH581*AH615*AK612</f>
        <v>33.5205668792337</v>
      </c>
      <c r="AS615" s="89"/>
      <c r="AT615" s="89"/>
      <c r="AU615" s="90"/>
      <c r="AV615" s="69">
        <f>AH359</f>
        <v>1095000</v>
      </c>
      <c r="AW615" s="70"/>
      <c r="AX615" s="70"/>
      <c r="AY615" s="71"/>
      <c r="AZ615" s="69" t="str">
        <f t="shared" si="121"/>
        <v>∞</v>
      </c>
      <c r="BA615" s="70"/>
      <c r="BB615" s="70"/>
      <c r="BC615" s="71"/>
      <c r="BD615" s="72">
        <f t="shared" si="122"/>
        <v>0</v>
      </c>
      <c r="BE615" s="73"/>
      <c r="BF615" s="74"/>
      <c r="BG615" s="81"/>
      <c r="BH615" s="82"/>
      <c r="BI615" s="83"/>
      <c r="BJ615" s="122"/>
      <c r="BK615" s="123"/>
      <c r="BL615" s="124"/>
    </row>
    <row r="616" spans="2:64" ht="18.75" customHeight="1">
      <c r="B616" s="91">
        <v>901</v>
      </c>
      <c r="C616" s="92"/>
      <c r="D616" s="93"/>
      <c r="E616" s="130">
        <v>228592821333.333</v>
      </c>
      <c r="F616" s="76"/>
      <c r="G616" s="76"/>
      <c r="H616" s="77"/>
      <c r="I616" s="131">
        <v>1420</v>
      </c>
      <c r="J616" s="132"/>
      <c r="K616" s="133"/>
      <c r="L616" s="91">
        <v>1</v>
      </c>
      <c r="M616" s="92"/>
      <c r="N616" s="93"/>
      <c r="O616" s="84">
        <v>1</v>
      </c>
      <c r="P616" s="85"/>
      <c r="Q616" s="85"/>
      <c r="R616" s="86"/>
      <c r="S616" s="72">
        <v>3025.65</v>
      </c>
      <c r="T616" s="73"/>
      <c r="U616" s="73"/>
      <c r="V616" s="74"/>
      <c r="W616" s="87">
        <f>ABS(S616/E616*10^6*I616)</f>
        <v>18.795091529733455</v>
      </c>
      <c r="X616" s="70"/>
      <c r="Y616" s="70"/>
      <c r="Z616" s="71"/>
      <c r="AA616" s="91">
        <v>60</v>
      </c>
      <c r="AB616" s="93"/>
      <c r="AC616" s="91">
        <v>14</v>
      </c>
      <c r="AD616" s="93"/>
      <c r="AE616" s="72">
        <v>1.652315</v>
      </c>
      <c r="AF616" s="73"/>
      <c r="AG616" s="74"/>
      <c r="AH616" s="72">
        <f aca="true" t="shared" si="123" ref="AH616:AH647">IF(AE616&lt;=-1,1.3*(1-AE616)/(1.6-AE616),IF(AE616&lt;1,1,1.3))</f>
        <v>1.3</v>
      </c>
      <c r="AI616" s="73"/>
      <c r="AJ616" s="74"/>
      <c r="AK616" s="75">
        <f>IF(AA616&lt;25,1,IF(AC616&lt;=12,1,(25/AA616)^(1/4)))</f>
        <v>0.8034284189446518</v>
      </c>
      <c r="AL616" s="76"/>
      <c r="AM616" s="77"/>
      <c r="AN616" s="88">
        <f>Z580*AH616*AK616</f>
        <v>83.55655557024379</v>
      </c>
      <c r="AO616" s="89"/>
      <c r="AP616" s="89"/>
      <c r="AQ616" s="90"/>
      <c r="AR616" s="88">
        <f>AH581*AH616*AK616</f>
        <v>30.289251394213373</v>
      </c>
      <c r="AS616" s="89"/>
      <c r="AT616" s="89"/>
      <c r="AU616" s="90"/>
      <c r="AV616" s="69">
        <f>AH359</f>
        <v>1095000</v>
      </c>
      <c r="AW616" s="70"/>
      <c r="AX616" s="70"/>
      <c r="AY616" s="71"/>
      <c r="AZ616" s="69" t="str">
        <f aca="true" t="shared" si="124" ref="AZ616:AZ647">IF(W616&lt;=AR616,"∞",2*10^6*AN616^3/W616^3)</f>
        <v>∞</v>
      </c>
      <c r="BA616" s="70"/>
      <c r="BB616" s="70"/>
      <c r="BC616" s="71"/>
      <c r="BD616" s="72">
        <f aca="true" t="shared" si="125" ref="BD616:BD647">IF(W616&lt;=AR616,0,AV616/AZ616)</f>
        <v>0</v>
      </c>
      <c r="BE616" s="73"/>
      <c r="BF616" s="74"/>
      <c r="BG616" s="75">
        <f>SUM(BD616:BD619)</f>
        <v>0</v>
      </c>
      <c r="BH616" s="76"/>
      <c r="BI616" s="77"/>
      <c r="BJ616" s="114" t="str">
        <f>IF(BG616&lt;=1,"O.K","N.G")</f>
        <v>O.K</v>
      </c>
      <c r="BK616" s="117"/>
      <c r="BL616" s="118"/>
    </row>
    <row r="617" spans="2:64" ht="18.75" customHeight="1">
      <c r="B617" s="94"/>
      <c r="C617" s="95"/>
      <c r="D617" s="96"/>
      <c r="E617" s="78"/>
      <c r="F617" s="79"/>
      <c r="G617" s="79"/>
      <c r="H617" s="80"/>
      <c r="I617" s="134"/>
      <c r="J617" s="135"/>
      <c r="K617" s="136"/>
      <c r="L617" s="97"/>
      <c r="M617" s="98"/>
      <c r="N617" s="99"/>
      <c r="O617" s="84">
        <v>2</v>
      </c>
      <c r="P617" s="85"/>
      <c r="Q617" s="85"/>
      <c r="R617" s="86"/>
      <c r="S617" s="72">
        <v>1160.8</v>
      </c>
      <c r="T617" s="73"/>
      <c r="U617" s="73"/>
      <c r="V617" s="74"/>
      <c r="W617" s="87">
        <f>ABS(S617/E616*10^6*I616)</f>
        <v>7.210795117648965</v>
      </c>
      <c r="X617" s="70"/>
      <c r="Y617" s="70"/>
      <c r="Z617" s="71"/>
      <c r="AA617" s="94"/>
      <c r="AB617" s="96"/>
      <c r="AC617" s="94"/>
      <c r="AD617" s="96"/>
      <c r="AE617" s="72">
        <v>1.215994</v>
      </c>
      <c r="AF617" s="73"/>
      <c r="AG617" s="74"/>
      <c r="AH617" s="72">
        <f t="shared" si="123"/>
        <v>1.3</v>
      </c>
      <c r="AI617" s="73"/>
      <c r="AJ617" s="74"/>
      <c r="AK617" s="78"/>
      <c r="AL617" s="79"/>
      <c r="AM617" s="80"/>
      <c r="AN617" s="88">
        <f>Z580*AH617*AK616</f>
        <v>83.55655557024379</v>
      </c>
      <c r="AO617" s="89"/>
      <c r="AP617" s="89"/>
      <c r="AQ617" s="90"/>
      <c r="AR617" s="88">
        <f>AH581*AH617*AK616</f>
        <v>30.289251394213373</v>
      </c>
      <c r="AS617" s="89"/>
      <c r="AT617" s="89"/>
      <c r="AU617" s="90"/>
      <c r="AV617" s="69">
        <f>AH359</f>
        <v>1095000</v>
      </c>
      <c r="AW617" s="70"/>
      <c r="AX617" s="70"/>
      <c r="AY617" s="71"/>
      <c r="AZ617" s="69" t="str">
        <f t="shared" si="124"/>
        <v>∞</v>
      </c>
      <c r="BA617" s="70"/>
      <c r="BB617" s="70"/>
      <c r="BC617" s="71"/>
      <c r="BD617" s="72">
        <f t="shared" si="125"/>
        <v>0</v>
      </c>
      <c r="BE617" s="73"/>
      <c r="BF617" s="74"/>
      <c r="BG617" s="78"/>
      <c r="BH617" s="79"/>
      <c r="BI617" s="80"/>
      <c r="BJ617" s="137"/>
      <c r="BK617" s="138"/>
      <c r="BL617" s="139"/>
    </row>
    <row r="618" spans="2:64" ht="18.75" customHeight="1">
      <c r="B618" s="94"/>
      <c r="C618" s="95"/>
      <c r="D618" s="96"/>
      <c r="E618" s="78"/>
      <c r="F618" s="79"/>
      <c r="G618" s="79"/>
      <c r="H618" s="80"/>
      <c r="I618" s="134"/>
      <c r="J618" s="135"/>
      <c r="K618" s="136"/>
      <c r="L618" s="91">
        <v>2</v>
      </c>
      <c r="M618" s="92"/>
      <c r="N618" s="93"/>
      <c r="O618" s="84">
        <v>1</v>
      </c>
      <c r="P618" s="85"/>
      <c r="Q618" s="85"/>
      <c r="R618" s="86"/>
      <c r="S618" s="72">
        <v>1026.4</v>
      </c>
      <c r="T618" s="73"/>
      <c r="U618" s="73"/>
      <c r="V618" s="74"/>
      <c r="W618" s="87">
        <f>ABS(S618/E616*10^6*I616)</f>
        <v>6.37591325702524</v>
      </c>
      <c r="X618" s="70"/>
      <c r="Y618" s="70"/>
      <c r="Z618" s="71"/>
      <c r="AA618" s="94"/>
      <c r="AB618" s="96"/>
      <c r="AC618" s="94"/>
      <c r="AD618" s="96"/>
      <c r="AE618" s="72">
        <v>1.185692</v>
      </c>
      <c r="AF618" s="73"/>
      <c r="AG618" s="74"/>
      <c r="AH618" s="72">
        <f t="shared" si="123"/>
        <v>1.3</v>
      </c>
      <c r="AI618" s="73"/>
      <c r="AJ618" s="74"/>
      <c r="AK618" s="78"/>
      <c r="AL618" s="79"/>
      <c r="AM618" s="80"/>
      <c r="AN618" s="88">
        <f>Z580*AH618*AK616</f>
        <v>83.55655557024379</v>
      </c>
      <c r="AO618" s="89"/>
      <c r="AP618" s="89"/>
      <c r="AQ618" s="90"/>
      <c r="AR618" s="88">
        <f>AH581*AH618*AK616</f>
        <v>30.289251394213373</v>
      </c>
      <c r="AS618" s="89"/>
      <c r="AT618" s="89"/>
      <c r="AU618" s="90"/>
      <c r="AV618" s="69">
        <f>AH359</f>
        <v>1095000</v>
      </c>
      <c r="AW618" s="70"/>
      <c r="AX618" s="70"/>
      <c r="AY618" s="71"/>
      <c r="AZ618" s="69" t="str">
        <f t="shared" si="124"/>
        <v>∞</v>
      </c>
      <c r="BA618" s="70"/>
      <c r="BB618" s="70"/>
      <c r="BC618" s="71"/>
      <c r="BD618" s="72">
        <f t="shared" si="125"/>
        <v>0</v>
      </c>
      <c r="BE618" s="73"/>
      <c r="BF618" s="74"/>
      <c r="BG618" s="78"/>
      <c r="BH618" s="79"/>
      <c r="BI618" s="80"/>
      <c r="BJ618" s="137"/>
      <c r="BK618" s="138"/>
      <c r="BL618" s="139"/>
    </row>
    <row r="619" spans="2:64" ht="18.75" customHeight="1">
      <c r="B619" s="97"/>
      <c r="C619" s="98"/>
      <c r="D619" s="99"/>
      <c r="E619" s="81"/>
      <c r="F619" s="82"/>
      <c r="G619" s="82"/>
      <c r="H619" s="83"/>
      <c r="I619" s="140"/>
      <c r="J619" s="141"/>
      <c r="K619" s="142"/>
      <c r="L619" s="97"/>
      <c r="M619" s="98"/>
      <c r="N619" s="99"/>
      <c r="O619" s="84">
        <v>2</v>
      </c>
      <c r="P619" s="85"/>
      <c r="Q619" s="85"/>
      <c r="R619" s="86"/>
      <c r="S619" s="72">
        <v>320.73</v>
      </c>
      <c r="T619" s="73"/>
      <c r="U619" s="73"/>
      <c r="V619" s="74"/>
      <c r="W619" s="87">
        <f>ABS(S619/E616*10^6*I616)</f>
        <v>1.9923486544482711</v>
      </c>
      <c r="X619" s="70"/>
      <c r="Y619" s="70"/>
      <c r="Z619" s="71"/>
      <c r="AA619" s="97"/>
      <c r="AB619" s="99"/>
      <c r="AC619" s="97"/>
      <c r="AD619" s="99"/>
      <c r="AE619" s="72">
        <v>1.05622</v>
      </c>
      <c r="AF619" s="73"/>
      <c r="AG619" s="74"/>
      <c r="AH619" s="72">
        <f t="shared" si="123"/>
        <v>1.3</v>
      </c>
      <c r="AI619" s="73"/>
      <c r="AJ619" s="74"/>
      <c r="AK619" s="81"/>
      <c r="AL619" s="82"/>
      <c r="AM619" s="83"/>
      <c r="AN619" s="88">
        <f>Z580*AH619*AK616</f>
        <v>83.55655557024379</v>
      </c>
      <c r="AO619" s="89"/>
      <c r="AP619" s="89"/>
      <c r="AQ619" s="90"/>
      <c r="AR619" s="88">
        <f>AH581*AH619*AK616</f>
        <v>30.289251394213373</v>
      </c>
      <c r="AS619" s="89"/>
      <c r="AT619" s="89"/>
      <c r="AU619" s="90"/>
      <c r="AV619" s="69">
        <f>AH359</f>
        <v>1095000</v>
      </c>
      <c r="AW619" s="70"/>
      <c r="AX619" s="70"/>
      <c r="AY619" s="71"/>
      <c r="AZ619" s="69" t="str">
        <f t="shared" si="124"/>
        <v>∞</v>
      </c>
      <c r="BA619" s="70"/>
      <c r="BB619" s="70"/>
      <c r="BC619" s="71"/>
      <c r="BD619" s="72">
        <f t="shared" si="125"/>
        <v>0</v>
      </c>
      <c r="BE619" s="73"/>
      <c r="BF619" s="74"/>
      <c r="BG619" s="81"/>
      <c r="BH619" s="82"/>
      <c r="BI619" s="83"/>
      <c r="BJ619" s="122"/>
      <c r="BK619" s="123"/>
      <c r="BL619" s="124"/>
    </row>
    <row r="620" spans="2:64" ht="18.75" customHeight="1">
      <c r="B620" s="91">
        <v>1001</v>
      </c>
      <c r="C620" s="92"/>
      <c r="D620" s="93"/>
      <c r="E620" s="130">
        <v>161861132000</v>
      </c>
      <c r="F620" s="76"/>
      <c r="G620" s="76"/>
      <c r="H620" s="77"/>
      <c r="I620" s="131">
        <v>1430</v>
      </c>
      <c r="J620" s="132"/>
      <c r="K620" s="133"/>
      <c r="L620" s="91">
        <v>1</v>
      </c>
      <c r="M620" s="92"/>
      <c r="N620" s="93"/>
      <c r="O620" s="84">
        <v>1</v>
      </c>
      <c r="P620" s="85"/>
      <c r="Q620" s="85"/>
      <c r="R620" s="86"/>
      <c r="S620" s="72">
        <v>2792.72</v>
      </c>
      <c r="T620" s="73"/>
      <c r="U620" s="73"/>
      <c r="V620" s="74"/>
      <c r="W620" s="87">
        <f>ABS(S620/E620*10^6*I620)</f>
        <v>24.67293754006366</v>
      </c>
      <c r="X620" s="70"/>
      <c r="Y620" s="70"/>
      <c r="Z620" s="71"/>
      <c r="AA620" s="91">
        <v>40</v>
      </c>
      <c r="AB620" s="93"/>
      <c r="AC620" s="91">
        <v>14</v>
      </c>
      <c r="AD620" s="93"/>
      <c r="AE620" s="72">
        <v>1.1615</v>
      </c>
      <c r="AF620" s="73"/>
      <c r="AG620" s="74"/>
      <c r="AH620" s="72">
        <f t="shared" si="123"/>
        <v>1.3</v>
      </c>
      <c r="AI620" s="73"/>
      <c r="AJ620" s="74"/>
      <c r="AK620" s="75">
        <f>IF(AA620&lt;25,1,IF(AC620&lt;=12,1,(25/AA620)^(1/4)))</f>
        <v>0.8891397050194614</v>
      </c>
      <c r="AL620" s="76"/>
      <c r="AM620" s="77"/>
      <c r="AN620" s="88">
        <f>Z580*AH620*AK620</f>
        <v>92.47052932202398</v>
      </c>
      <c r="AO620" s="89"/>
      <c r="AP620" s="89"/>
      <c r="AQ620" s="90"/>
      <c r="AR620" s="88">
        <f>AH581*AH620*AK620</f>
        <v>33.5205668792337</v>
      </c>
      <c r="AS620" s="89"/>
      <c r="AT620" s="89"/>
      <c r="AU620" s="90"/>
      <c r="AV620" s="69">
        <f>AH359</f>
        <v>1095000</v>
      </c>
      <c r="AW620" s="70"/>
      <c r="AX620" s="70"/>
      <c r="AY620" s="71"/>
      <c r="AZ620" s="69" t="str">
        <f t="shared" si="124"/>
        <v>∞</v>
      </c>
      <c r="BA620" s="70"/>
      <c r="BB620" s="70"/>
      <c r="BC620" s="71"/>
      <c r="BD620" s="72">
        <f t="shared" si="125"/>
        <v>0</v>
      </c>
      <c r="BE620" s="73"/>
      <c r="BF620" s="74"/>
      <c r="BG620" s="75">
        <f>SUM(BD620:BD623)</f>
        <v>0</v>
      </c>
      <c r="BH620" s="76"/>
      <c r="BI620" s="77"/>
      <c r="BJ620" s="114" t="str">
        <f>IF(BG620&lt;=1,"O.K","N.G")</f>
        <v>O.K</v>
      </c>
      <c r="BK620" s="117"/>
      <c r="BL620" s="118"/>
    </row>
    <row r="621" spans="2:64" ht="18.75" customHeight="1">
      <c r="B621" s="94"/>
      <c r="C621" s="95"/>
      <c r="D621" s="96"/>
      <c r="E621" s="78"/>
      <c r="F621" s="79"/>
      <c r="G621" s="79"/>
      <c r="H621" s="80"/>
      <c r="I621" s="134"/>
      <c r="J621" s="135"/>
      <c r="K621" s="136"/>
      <c r="L621" s="97"/>
      <c r="M621" s="98"/>
      <c r="N621" s="99"/>
      <c r="O621" s="84">
        <v>2</v>
      </c>
      <c r="P621" s="85"/>
      <c r="Q621" s="85"/>
      <c r="R621" s="86"/>
      <c r="S621" s="72">
        <v>1977.17</v>
      </c>
      <c r="T621" s="73"/>
      <c r="U621" s="73"/>
      <c r="V621" s="74"/>
      <c r="W621" s="87">
        <f>ABS(S621/E620*10^6*I620)</f>
        <v>17.46777045893884</v>
      </c>
      <c r="X621" s="70"/>
      <c r="Y621" s="70"/>
      <c r="Z621" s="71"/>
      <c r="AA621" s="94"/>
      <c r="AB621" s="96"/>
      <c r="AC621" s="94"/>
      <c r="AD621" s="96"/>
      <c r="AE621" s="72">
        <v>1.110231</v>
      </c>
      <c r="AF621" s="73"/>
      <c r="AG621" s="74"/>
      <c r="AH621" s="72">
        <f t="shared" si="123"/>
        <v>1.3</v>
      </c>
      <c r="AI621" s="73"/>
      <c r="AJ621" s="74"/>
      <c r="AK621" s="78"/>
      <c r="AL621" s="79"/>
      <c r="AM621" s="80"/>
      <c r="AN621" s="88">
        <f>Z580*AH621*AK620</f>
        <v>92.47052932202398</v>
      </c>
      <c r="AO621" s="89"/>
      <c r="AP621" s="89"/>
      <c r="AQ621" s="90"/>
      <c r="AR621" s="88">
        <f>AH581*AH621*AK620</f>
        <v>33.5205668792337</v>
      </c>
      <c r="AS621" s="89"/>
      <c r="AT621" s="89"/>
      <c r="AU621" s="90"/>
      <c r="AV621" s="69">
        <f>AH359</f>
        <v>1095000</v>
      </c>
      <c r="AW621" s="70"/>
      <c r="AX621" s="70"/>
      <c r="AY621" s="71"/>
      <c r="AZ621" s="69" t="str">
        <f t="shared" si="124"/>
        <v>∞</v>
      </c>
      <c r="BA621" s="70"/>
      <c r="BB621" s="70"/>
      <c r="BC621" s="71"/>
      <c r="BD621" s="72">
        <f t="shared" si="125"/>
        <v>0</v>
      </c>
      <c r="BE621" s="73"/>
      <c r="BF621" s="74"/>
      <c r="BG621" s="78"/>
      <c r="BH621" s="79"/>
      <c r="BI621" s="80"/>
      <c r="BJ621" s="137"/>
      <c r="BK621" s="138"/>
      <c r="BL621" s="139"/>
    </row>
    <row r="622" spans="2:64" ht="18.75" customHeight="1">
      <c r="B622" s="94"/>
      <c r="C622" s="95"/>
      <c r="D622" s="96"/>
      <c r="E622" s="78"/>
      <c r="F622" s="79"/>
      <c r="G622" s="79"/>
      <c r="H622" s="80"/>
      <c r="I622" s="134"/>
      <c r="J622" s="135"/>
      <c r="K622" s="136"/>
      <c r="L622" s="91">
        <v>2</v>
      </c>
      <c r="M622" s="92"/>
      <c r="N622" s="93"/>
      <c r="O622" s="84">
        <v>1</v>
      </c>
      <c r="P622" s="85"/>
      <c r="Q622" s="85"/>
      <c r="R622" s="86"/>
      <c r="S622" s="72">
        <v>868.61</v>
      </c>
      <c r="T622" s="73"/>
      <c r="U622" s="73"/>
      <c r="V622" s="74"/>
      <c r="W622" s="87">
        <f>ABS(S622/E620*10^6*I620)</f>
        <v>7.673938052033393</v>
      </c>
      <c r="X622" s="70"/>
      <c r="Y622" s="70"/>
      <c r="Z622" s="71"/>
      <c r="AA622" s="94"/>
      <c r="AB622" s="96"/>
      <c r="AC622" s="94"/>
      <c r="AD622" s="96"/>
      <c r="AE622" s="72">
        <v>1.049063</v>
      </c>
      <c r="AF622" s="73"/>
      <c r="AG622" s="74"/>
      <c r="AH622" s="72">
        <f t="shared" si="123"/>
        <v>1.3</v>
      </c>
      <c r="AI622" s="73"/>
      <c r="AJ622" s="74"/>
      <c r="AK622" s="78"/>
      <c r="AL622" s="79"/>
      <c r="AM622" s="80"/>
      <c r="AN622" s="88">
        <f>Z580*AH622*AK620</f>
        <v>92.47052932202398</v>
      </c>
      <c r="AO622" s="89"/>
      <c r="AP622" s="89"/>
      <c r="AQ622" s="90"/>
      <c r="AR622" s="88">
        <f>AH581*AH622*AK620</f>
        <v>33.5205668792337</v>
      </c>
      <c r="AS622" s="89"/>
      <c r="AT622" s="89"/>
      <c r="AU622" s="90"/>
      <c r="AV622" s="69">
        <f>AH359</f>
        <v>1095000</v>
      </c>
      <c r="AW622" s="70"/>
      <c r="AX622" s="70"/>
      <c r="AY622" s="71"/>
      <c r="AZ622" s="69" t="str">
        <f t="shared" si="124"/>
        <v>∞</v>
      </c>
      <c r="BA622" s="70"/>
      <c r="BB622" s="70"/>
      <c r="BC622" s="71"/>
      <c r="BD622" s="72">
        <f t="shared" si="125"/>
        <v>0</v>
      </c>
      <c r="BE622" s="73"/>
      <c r="BF622" s="74"/>
      <c r="BG622" s="78"/>
      <c r="BH622" s="79"/>
      <c r="BI622" s="80"/>
      <c r="BJ622" s="137"/>
      <c r="BK622" s="138"/>
      <c r="BL622" s="139"/>
    </row>
    <row r="623" spans="2:64" ht="18.75" customHeight="1">
      <c r="B623" s="97"/>
      <c r="C623" s="98"/>
      <c r="D623" s="99"/>
      <c r="E623" s="81"/>
      <c r="F623" s="82"/>
      <c r="G623" s="82"/>
      <c r="H623" s="83"/>
      <c r="I623" s="140"/>
      <c r="J623" s="141"/>
      <c r="K623" s="142"/>
      <c r="L623" s="97"/>
      <c r="M623" s="98"/>
      <c r="N623" s="99"/>
      <c r="O623" s="84">
        <v>2</v>
      </c>
      <c r="P623" s="85"/>
      <c r="Q623" s="85"/>
      <c r="R623" s="86"/>
      <c r="S623" s="72">
        <v>864.18</v>
      </c>
      <c r="T623" s="73"/>
      <c r="U623" s="73"/>
      <c r="V623" s="74"/>
      <c r="W623" s="87">
        <f>ABS(S623/E620*10^6*I620)</f>
        <v>7.634800181676722</v>
      </c>
      <c r="X623" s="70"/>
      <c r="Y623" s="70"/>
      <c r="Z623" s="71"/>
      <c r="AA623" s="97"/>
      <c r="AB623" s="99"/>
      <c r="AC623" s="97"/>
      <c r="AD623" s="99"/>
      <c r="AE623" s="72">
        <v>1.04881</v>
      </c>
      <c r="AF623" s="73"/>
      <c r="AG623" s="74"/>
      <c r="AH623" s="72">
        <f t="shared" si="123"/>
        <v>1.3</v>
      </c>
      <c r="AI623" s="73"/>
      <c r="AJ623" s="74"/>
      <c r="AK623" s="81"/>
      <c r="AL623" s="82"/>
      <c r="AM623" s="83"/>
      <c r="AN623" s="88">
        <f>Z580*AH623*AK620</f>
        <v>92.47052932202398</v>
      </c>
      <c r="AO623" s="89"/>
      <c r="AP623" s="89"/>
      <c r="AQ623" s="90"/>
      <c r="AR623" s="88">
        <f>AH581*AH623*AK620</f>
        <v>33.5205668792337</v>
      </c>
      <c r="AS623" s="89"/>
      <c r="AT623" s="89"/>
      <c r="AU623" s="90"/>
      <c r="AV623" s="69">
        <f>AH359</f>
        <v>1095000</v>
      </c>
      <c r="AW623" s="70"/>
      <c r="AX623" s="70"/>
      <c r="AY623" s="71"/>
      <c r="AZ623" s="69" t="str">
        <f t="shared" si="124"/>
        <v>∞</v>
      </c>
      <c r="BA623" s="70"/>
      <c r="BB623" s="70"/>
      <c r="BC623" s="71"/>
      <c r="BD623" s="72">
        <f t="shared" si="125"/>
        <v>0</v>
      </c>
      <c r="BE623" s="73"/>
      <c r="BF623" s="74"/>
      <c r="BG623" s="81"/>
      <c r="BH623" s="82"/>
      <c r="BI623" s="83"/>
      <c r="BJ623" s="122"/>
      <c r="BK623" s="123"/>
      <c r="BL623" s="124"/>
    </row>
    <row r="624" spans="2:64" ht="18.75" customHeight="1">
      <c r="B624" s="91">
        <v>1101</v>
      </c>
      <c r="C624" s="92"/>
      <c r="D624" s="93"/>
      <c r="E624" s="130">
        <v>161861132000</v>
      </c>
      <c r="F624" s="76"/>
      <c r="G624" s="76"/>
      <c r="H624" s="77"/>
      <c r="I624" s="131">
        <v>1430</v>
      </c>
      <c r="J624" s="132"/>
      <c r="K624" s="133"/>
      <c r="L624" s="91">
        <v>1</v>
      </c>
      <c r="M624" s="92"/>
      <c r="N624" s="93"/>
      <c r="O624" s="84">
        <v>1</v>
      </c>
      <c r="P624" s="85"/>
      <c r="Q624" s="85"/>
      <c r="R624" s="86"/>
      <c r="S624" s="72">
        <v>3069.76</v>
      </c>
      <c r="T624" s="73"/>
      <c r="U624" s="73"/>
      <c r="V624" s="74"/>
      <c r="W624" s="87">
        <f>ABS(S624/E624*10^6*I624)</f>
        <v>27.120512168418546</v>
      </c>
      <c r="X624" s="70"/>
      <c r="Y624" s="70"/>
      <c r="Z624" s="71"/>
      <c r="AA624" s="91">
        <v>40</v>
      </c>
      <c r="AB624" s="93"/>
      <c r="AC624" s="91">
        <v>14</v>
      </c>
      <c r="AD624" s="93"/>
      <c r="AE624" s="72">
        <v>1.421013</v>
      </c>
      <c r="AF624" s="73"/>
      <c r="AG624" s="74"/>
      <c r="AH624" s="72">
        <f t="shared" si="123"/>
        <v>1.3</v>
      </c>
      <c r="AI624" s="73"/>
      <c r="AJ624" s="74"/>
      <c r="AK624" s="75">
        <f>IF(AA624&lt;25,1,IF(AC624&lt;=12,1,(25/AA624)^(1/4)))</f>
        <v>0.8891397050194614</v>
      </c>
      <c r="AL624" s="76"/>
      <c r="AM624" s="77"/>
      <c r="AN624" s="88">
        <f>Z580*AH624*AK624</f>
        <v>92.47052932202398</v>
      </c>
      <c r="AO624" s="89"/>
      <c r="AP624" s="89"/>
      <c r="AQ624" s="90"/>
      <c r="AR624" s="88">
        <f>AH581*AH624*AK624</f>
        <v>33.5205668792337</v>
      </c>
      <c r="AS624" s="89"/>
      <c r="AT624" s="89"/>
      <c r="AU624" s="90"/>
      <c r="AV624" s="69">
        <f>AH359</f>
        <v>1095000</v>
      </c>
      <c r="AW624" s="70"/>
      <c r="AX624" s="70"/>
      <c r="AY624" s="71"/>
      <c r="AZ624" s="69" t="str">
        <f t="shared" si="124"/>
        <v>∞</v>
      </c>
      <c r="BA624" s="70"/>
      <c r="BB624" s="70"/>
      <c r="BC624" s="71"/>
      <c r="BD624" s="72">
        <f t="shared" si="125"/>
        <v>0</v>
      </c>
      <c r="BE624" s="73"/>
      <c r="BF624" s="74"/>
      <c r="BG624" s="75">
        <f>SUM(BD624:BD627)</f>
        <v>0</v>
      </c>
      <c r="BH624" s="76"/>
      <c r="BI624" s="77"/>
      <c r="BJ624" s="114" t="str">
        <f>IF(BG624&lt;=1,"O.K","N.G")</f>
        <v>O.K</v>
      </c>
      <c r="BK624" s="117"/>
      <c r="BL624" s="118"/>
    </row>
    <row r="625" spans="2:64" ht="18.75" customHeight="1">
      <c r="B625" s="94"/>
      <c r="C625" s="95"/>
      <c r="D625" s="96"/>
      <c r="E625" s="78"/>
      <c r="F625" s="79"/>
      <c r="G625" s="79"/>
      <c r="H625" s="80"/>
      <c r="I625" s="134"/>
      <c r="J625" s="135"/>
      <c r="K625" s="136"/>
      <c r="L625" s="97"/>
      <c r="M625" s="98"/>
      <c r="N625" s="99"/>
      <c r="O625" s="84">
        <v>2</v>
      </c>
      <c r="P625" s="85"/>
      <c r="Q625" s="85"/>
      <c r="R625" s="86"/>
      <c r="S625" s="72">
        <v>881.16</v>
      </c>
      <c r="T625" s="73"/>
      <c r="U625" s="73"/>
      <c r="V625" s="74"/>
      <c r="W625" s="87">
        <f>ABS(S625/E624*10^6*I624)</f>
        <v>7.784813960154436</v>
      </c>
      <c r="X625" s="70"/>
      <c r="Y625" s="70"/>
      <c r="Z625" s="71"/>
      <c r="AA625" s="94"/>
      <c r="AB625" s="96"/>
      <c r="AC625" s="94"/>
      <c r="AD625" s="96"/>
      <c r="AE625" s="72">
        <v>1.10655</v>
      </c>
      <c r="AF625" s="73"/>
      <c r="AG625" s="74"/>
      <c r="AH625" s="72">
        <f t="shared" si="123"/>
        <v>1.3</v>
      </c>
      <c r="AI625" s="73"/>
      <c r="AJ625" s="74"/>
      <c r="AK625" s="78"/>
      <c r="AL625" s="79"/>
      <c r="AM625" s="80"/>
      <c r="AN625" s="88">
        <f>Z580*AH625*AK624</f>
        <v>92.47052932202398</v>
      </c>
      <c r="AO625" s="89"/>
      <c r="AP625" s="89"/>
      <c r="AQ625" s="90"/>
      <c r="AR625" s="88">
        <f>AH581*AH625*AK624</f>
        <v>33.5205668792337</v>
      </c>
      <c r="AS625" s="89"/>
      <c r="AT625" s="89"/>
      <c r="AU625" s="90"/>
      <c r="AV625" s="69">
        <f>AH359</f>
        <v>1095000</v>
      </c>
      <c r="AW625" s="70"/>
      <c r="AX625" s="70"/>
      <c r="AY625" s="71"/>
      <c r="AZ625" s="69" t="str">
        <f t="shared" si="124"/>
        <v>∞</v>
      </c>
      <c r="BA625" s="70"/>
      <c r="BB625" s="70"/>
      <c r="BC625" s="71"/>
      <c r="BD625" s="72">
        <f t="shared" si="125"/>
        <v>0</v>
      </c>
      <c r="BE625" s="73"/>
      <c r="BF625" s="74"/>
      <c r="BG625" s="78"/>
      <c r="BH625" s="79"/>
      <c r="BI625" s="80"/>
      <c r="BJ625" s="137"/>
      <c r="BK625" s="138"/>
      <c r="BL625" s="139"/>
    </row>
    <row r="626" spans="2:64" ht="18.75" customHeight="1">
      <c r="B626" s="94"/>
      <c r="C626" s="95"/>
      <c r="D626" s="96"/>
      <c r="E626" s="78"/>
      <c r="F626" s="79"/>
      <c r="G626" s="79"/>
      <c r="H626" s="80"/>
      <c r="I626" s="134"/>
      <c r="J626" s="135"/>
      <c r="K626" s="136"/>
      <c r="L626" s="91">
        <v>2</v>
      </c>
      <c r="M626" s="92"/>
      <c r="N626" s="93"/>
      <c r="O626" s="84">
        <v>1</v>
      </c>
      <c r="P626" s="85"/>
      <c r="Q626" s="85"/>
      <c r="R626" s="86"/>
      <c r="S626" s="72">
        <v>1032.64</v>
      </c>
      <c r="T626" s="73"/>
      <c r="U626" s="73"/>
      <c r="V626" s="74"/>
      <c r="W626" s="87">
        <f>ABS(S626/E624*10^6*I624)</f>
        <v>9.123099423275997</v>
      </c>
      <c r="X626" s="70"/>
      <c r="Y626" s="70"/>
      <c r="Z626" s="71"/>
      <c r="AA626" s="94"/>
      <c r="AB626" s="96"/>
      <c r="AC626" s="94"/>
      <c r="AD626" s="96"/>
      <c r="AE626" s="72">
        <v>1.126291</v>
      </c>
      <c r="AF626" s="73"/>
      <c r="AG626" s="74"/>
      <c r="AH626" s="72">
        <f t="shared" si="123"/>
        <v>1.3</v>
      </c>
      <c r="AI626" s="73"/>
      <c r="AJ626" s="74"/>
      <c r="AK626" s="78"/>
      <c r="AL626" s="79"/>
      <c r="AM626" s="80"/>
      <c r="AN626" s="88">
        <f>Z580*AH626*AK624</f>
        <v>92.47052932202398</v>
      </c>
      <c r="AO626" s="89"/>
      <c r="AP626" s="89"/>
      <c r="AQ626" s="90"/>
      <c r="AR626" s="88">
        <f>AH581*AH626*AK624</f>
        <v>33.5205668792337</v>
      </c>
      <c r="AS626" s="89"/>
      <c r="AT626" s="89"/>
      <c r="AU626" s="90"/>
      <c r="AV626" s="69">
        <f>AH359</f>
        <v>1095000</v>
      </c>
      <c r="AW626" s="70"/>
      <c r="AX626" s="70"/>
      <c r="AY626" s="71"/>
      <c r="AZ626" s="69" t="str">
        <f t="shared" si="124"/>
        <v>∞</v>
      </c>
      <c r="BA626" s="70"/>
      <c r="BB626" s="70"/>
      <c r="BC626" s="71"/>
      <c r="BD626" s="72">
        <f t="shared" si="125"/>
        <v>0</v>
      </c>
      <c r="BE626" s="73"/>
      <c r="BF626" s="74"/>
      <c r="BG626" s="78"/>
      <c r="BH626" s="79"/>
      <c r="BI626" s="80"/>
      <c r="BJ626" s="137"/>
      <c r="BK626" s="138"/>
      <c r="BL626" s="139"/>
    </row>
    <row r="627" spans="2:64" ht="18.75" customHeight="1">
      <c r="B627" s="97"/>
      <c r="C627" s="98"/>
      <c r="D627" s="99"/>
      <c r="E627" s="81"/>
      <c r="F627" s="82"/>
      <c r="G627" s="82"/>
      <c r="H627" s="83"/>
      <c r="I627" s="140"/>
      <c r="J627" s="141"/>
      <c r="K627" s="142"/>
      <c r="L627" s="97"/>
      <c r="M627" s="98"/>
      <c r="N627" s="99"/>
      <c r="O627" s="84">
        <v>2</v>
      </c>
      <c r="P627" s="85"/>
      <c r="Q627" s="85"/>
      <c r="R627" s="86"/>
      <c r="S627" s="72">
        <v>189.82</v>
      </c>
      <c r="T627" s="73"/>
      <c r="U627" s="73"/>
      <c r="V627" s="74"/>
      <c r="W627" s="87">
        <f>ABS(S627/E624*10^6*I624)</f>
        <v>1.6770091537479177</v>
      </c>
      <c r="X627" s="70"/>
      <c r="Y627" s="70"/>
      <c r="Z627" s="71"/>
      <c r="AA627" s="97"/>
      <c r="AB627" s="99"/>
      <c r="AC627" s="97"/>
      <c r="AD627" s="99"/>
      <c r="AE627" s="72">
        <v>1.022351</v>
      </c>
      <c r="AF627" s="73"/>
      <c r="AG627" s="74"/>
      <c r="AH627" s="72">
        <f t="shared" si="123"/>
        <v>1.3</v>
      </c>
      <c r="AI627" s="73"/>
      <c r="AJ627" s="74"/>
      <c r="AK627" s="81"/>
      <c r="AL627" s="82"/>
      <c r="AM627" s="83"/>
      <c r="AN627" s="88">
        <f>Z580*AH627*AK624</f>
        <v>92.47052932202398</v>
      </c>
      <c r="AO627" s="89"/>
      <c r="AP627" s="89"/>
      <c r="AQ627" s="90"/>
      <c r="AR627" s="88">
        <f>AH581*AH627*AK624</f>
        <v>33.5205668792337</v>
      </c>
      <c r="AS627" s="89"/>
      <c r="AT627" s="89"/>
      <c r="AU627" s="90"/>
      <c r="AV627" s="69">
        <f>AH359</f>
        <v>1095000</v>
      </c>
      <c r="AW627" s="70"/>
      <c r="AX627" s="70"/>
      <c r="AY627" s="71"/>
      <c r="AZ627" s="69" t="str">
        <f t="shared" si="124"/>
        <v>∞</v>
      </c>
      <c r="BA627" s="70"/>
      <c r="BB627" s="70"/>
      <c r="BC627" s="71"/>
      <c r="BD627" s="72">
        <f t="shared" si="125"/>
        <v>0</v>
      </c>
      <c r="BE627" s="73"/>
      <c r="BF627" s="74"/>
      <c r="BG627" s="81"/>
      <c r="BH627" s="82"/>
      <c r="BI627" s="83"/>
      <c r="BJ627" s="122"/>
      <c r="BK627" s="123"/>
      <c r="BL627" s="124"/>
    </row>
    <row r="628" spans="2:64" ht="18.75" customHeight="1">
      <c r="B628" s="91">
        <v>1201</v>
      </c>
      <c r="C628" s="92"/>
      <c r="D628" s="93"/>
      <c r="E628" s="130">
        <v>128503486833.333</v>
      </c>
      <c r="F628" s="76"/>
      <c r="G628" s="76"/>
      <c r="H628" s="77"/>
      <c r="I628" s="131">
        <v>1435</v>
      </c>
      <c r="J628" s="132"/>
      <c r="K628" s="133"/>
      <c r="L628" s="91">
        <v>1</v>
      </c>
      <c r="M628" s="92"/>
      <c r="N628" s="93"/>
      <c r="O628" s="84">
        <v>1</v>
      </c>
      <c r="P628" s="85"/>
      <c r="Q628" s="85"/>
      <c r="R628" s="86"/>
      <c r="S628" s="72">
        <v>3808.53</v>
      </c>
      <c r="T628" s="73"/>
      <c r="U628" s="73"/>
      <c r="V628" s="74"/>
      <c r="W628" s="87">
        <f>ABS(S628/E628*10^6*I628)</f>
        <v>42.52990081964337</v>
      </c>
      <c r="X628" s="70"/>
      <c r="Y628" s="70"/>
      <c r="Z628" s="71"/>
      <c r="AA628" s="91">
        <v>30</v>
      </c>
      <c r="AB628" s="93"/>
      <c r="AC628" s="91">
        <v>14</v>
      </c>
      <c r="AD628" s="93"/>
      <c r="AE628" s="72">
        <v>1</v>
      </c>
      <c r="AF628" s="73"/>
      <c r="AG628" s="74"/>
      <c r="AH628" s="72">
        <f t="shared" si="123"/>
        <v>1.3</v>
      </c>
      <c r="AI628" s="73"/>
      <c r="AJ628" s="74"/>
      <c r="AK628" s="75">
        <f>IF(AA628&lt;25,1,IF(AC628&lt;=12,1,(25/AA628)^(1/4)))</f>
        <v>0.9554427922043668</v>
      </c>
      <c r="AL628" s="76"/>
      <c r="AM628" s="77"/>
      <c r="AN628" s="88">
        <f>Z580*AH628*AK628</f>
        <v>99.36605038925414</v>
      </c>
      <c r="AO628" s="89"/>
      <c r="AP628" s="89"/>
      <c r="AQ628" s="90"/>
      <c r="AR628" s="88">
        <f>AH581*AH628*AK628</f>
        <v>36.02019326610463</v>
      </c>
      <c r="AS628" s="89"/>
      <c r="AT628" s="89"/>
      <c r="AU628" s="90"/>
      <c r="AV628" s="69">
        <f>AH359</f>
        <v>1095000</v>
      </c>
      <c r="AW628" s="70"/>
      <c r="AX628" s="70"/>
      <c r="AY628" s="71"/>
      <c r="AZ628" s="69">
        <f t="shared" si="124"/>
        <v>25507093.211184137</v>
      </c>
      <c r="BA628" s="70"/>
      <c r="BB628" s="70"/>
      <c r="BC628" s="71"/>
      <c r="BD628" s="72">
        <f t="shared" si="125"/>
        <v>0.04292923505371728</v>
      </c>
      <c r="BE628" s="73"/>
      <c r="BF628" s="74"/>
      <c r="BG628" s="75">
        <f>SUM(BD628:BD631)</f>
        <v>0.04292923505371728</v>
      </c>
      <c r="BH628" s="76"/>
      <c r="BI628" s="77"/>
      <c r="BJ628" s="114" t="str">
        <f>IF(BG628&lt;=1,"O.K","N.G")</f>
        <v>O.K</v>
      </c>
      <c r="BK628" s="117"/>
      <c r="BL628" s="118"/>
    </row>
    <row r="629" spans="2:64" ht="18.75" customHeight="1">
      <c r="B629" s="94"/>
      <c r="C629" s="95"/>
      <c r="D629" s="96"/>
      <c r="E629" s="78"/>
      <c r="F629" s="79"/>
      <c r="G629" s="79"/>
      <c r="H629" s="80"/>
      <c r="I629" s="134"/>
      <c r="J629" s="135"/>
      <c r="K629" s="136"/>
      <c r="L629" s="97"/>
      <c r="M629" s="98"/>
      <c r="N629" s="99"/>
      <c r="O629" s="84">
        <v>2</v>
      </c>
      <c r="P629" s="85"/>
      <c r="Q629" s="85"/>
      <c r="R629" s="86"/>
      <c r="S629" s="72">
        <v>38.44</v>
      </c>
      <c r="T629" s="73"/>
      <c r="U629" s="73"/>
      <c r="V629" s="74"/>
      <c r="W629" s="87">
        <f>ABS(S629/E628*10^6*I628)</f>
        <v>0.42925994740939183</v>
      </c>
      <c r="X629" s="70"/>
      <c r="Y629" s="70"/>
      <c r="Z629" s="71"/>
      <c r="AA629" s="94"/>
      <c r="AB629" s="96"/>
      <c r="AC629" s="94"/>
      <c r="AD629" s="96"/>
      <c r="AE629" s="72">
        <v>1.021912</v>
      </c>
      <c r="AF629" s="73"/>
      <c r="AG629" s="74"/>
      <c r="AH629" s="72">
        <f t="shared" si="123"/>
        <v>1.3</v>
      </c>
      <c r="AI629" s="73"/>
      <c r="AJ629" s="74"/>
      <c r="AK629" s="78"/>
      <c r="AL629" s="79"/>
      <c r="AM629" s="80"/>
      <c r="AN629" s="88">
        <f>Z580*AH629*AK628</f>
        <v>99.36605038925414</v>
      </c>
      <c r="AO629" s="89"/>
      <c r="AP629" s="89"/>
      <c r="AQ629" s="90"/>
      <c r="AR629" s="88">
        <f>AH581*AH629*AK628</f>
        <v>36.02019326610463</v>
      </c>
      <c r="AS629" s="89"/>
      <c r="AT629" s="89"/>
      <c r="AU629" s="90"/>
      <c r="AV629" s="69">
        <f>AH359</f>
        <v>1095000</v>
      </c>
      <c r="AW629" s="70"/>
      <c r="AX629" s="70"/>
      <c r="AY629" s="71"/>
      <c r="AZ629" s="69" t="str">
        <f t="shared" si="124"/>
        <v>∞</v>
      </c>
      <c r="BA629" s="70"/>
      <c r="BB629" s="70"/>
      <c r="BC629" s="71"/>
      <c r="BD629" s="72">
        <f t="shared" si="125"/>
        <v>0</v>
      </c>
      <c r="BE629" s="73"/>
      <c r="BF629" s="74"/>
      <c r="BG629" s="78"/>
      <c r="BH629" s="79"/>
      <c r="BI629" s="80"/>
      <c r="BJ629" s="137"/>
      <c r="BK629" s="138"/>
      <c r="BL629" s="139"/>
    </row>
    <row r="630" spans="2:64" ht="18.75" customHeight="1">
      <c r="B630" s="94"/>
      <c r="C630" s="95"/>
      <c r="D630" s="96"/>
      <c r="E630" s="78"/>
      <c r="F630" s="79"/>
      <c r="G630" s="79"/>
      <c r="H630" s="80"/>
      <c r="I630" s="134"/>
      <c r="J630" s="135"/>
      <c r="K630" s="136"/>
      <c r="L630" s="91">
        <v>2</v>
      </c>
      <c r="M630" s="92"/>
      <c r="N630" s="93"/>
      <c r="O630" s="84">
        <v>1</v>
      </c>
      <c r="P630" s="85"/>
      <c r="Q630" s="85"/>
      <c r="R630" s="86"/>
      <c r="S630" s="72">
        <v>1383.6</v>
      </c>
      <c r="T630" s="73"/>
      <c r="U630" s="73"/>
      <c r="V630" s="74"/>
      <c r="W630" s="87">
        <f>ABS(S630/E628*10^6*I628)</f>
        <v>15.450678023819837</v>
      </c>
      <c r="X630" s="70"/>
      <c r="Y630" s="70"/>
      <c r="Z630" s="71"/>
      <c r="AA630" s="94"/>
      <c r="AB630" s="96"/>
      <c r="AC630" s="94"/>
      <c r="AD630" s="96"/>
      <c r="AE630" s="72">
        <v>2.468042</v>
      </c>
      <c r="AF630" s="73"/>
      <c r="AG630" s="74"/>
      <c r="AH630" s="72">
        <f t="shared" si="123"/>
        <v>1.3</v>
      </c>
      <c r="AI630" s="73"/>
      <c r="AJ630" s="74"/>
      <c r="AK630" s="78"/>
      <c r="AL630" s="79"/>
      <c r="AM630" s="80"/>
      <c r="AN630" s="88">
        <f>Z580*AH630*AK628</f>
        <v>99.36605038925414</v>
      </c>
      <c r="AO630" s="89"/>
      <c r="AP630" s="89"/>
      <c r="AQ630" s="90"/>
      <c r="AR630" s="88">
        <f>AH581*AH630*AK628</f>
        <v>36.02019326610463</v>
      </c>
      <c r="AS630" s="89"/>
      <c r="AT630" s="89"/>
      <c r="AU630" s="90"/>
      <c r="AV630" s="69">
        <f>AH359</f>
        <v>1095000</v>
      </c>
      <c r="AW630" s="70"/>
      <c r="AX630" s="70"/>
      <c r="AY630" s="71"/>
      <c r="AZ630" s="69" t="str">
        <f t="shared" si="124"/>
        <v>∞</v>
      </c>
      <c r="BA630" s="70"/>
      <c r="BB630" s="70"/>
      <c r="BC630" s="71"/>
      <c r="BD630" s="72">
        <f t="shared" si="125"/>
        <v>0</v>
      </c>
      <c r="BE630" s="73"/>
      <c r="BF630" s="74"/>
      <c r="BG630" s="78"/>
      <c r="BH630" s="79"/>
      <c r="BI630" s="80"/>
      <c r="BJ630" s="137"/>
      <c r="BK630" s="138"/>
      <c r="BL630" s="139"/>
    </row>
    <row r="631" spans="2:64" ht="18.75" customHeight="1">
      <c r="B631" s="97"/>
      <c r="C631" s="98"/>
      <c r="D631" s="99"/>
      <c r="E631" s="81"/>
      <c r="F631" s="82"/>
      <c r="G631" s="82"/>
      <c r="H631" s="83"/>
      <c r="I631" s="140"/>
      <c r="J631" s="141"/>
      <c r="K631" s="142"/>
      <c r="L631" s="97"/>
      <c r="M631" s="98"/>
      <c r="N631" s="99"/>
      <c r="O631" s="84">
        <v>2</v>
      </c>
      <c r="P631" s="85"/>
      <c r="Q631" s="85"/>
      <c r="R631" s="86"/>
      <c r="S631" s="72">
        <v>63.83</v>
      </c>
      <c r="T631" s="73"/>
      <c r="U631" s="73"/>
      <c r="V631" s="74"/>
      <c r="W631" s="87">
        <f>ABS(S631/E628*10^6*I628)</f>
        <v>0.7127903861379158</v>
      </c>
      <c r="X631" s="70"/>
      <c r="Y631" s="70"/>
      <c r="Z631" s="71"/>
      <c r="AA631" s="97"/>
      <c r="AB631" s="99"/>
      <c r="AC631" s="97"/>
      <c r="AD631" s="99"/>
      <c r="AE631" s="72">
        <v>1.036384</v>
      </c>
      <c r="AF631" s="73"/>
      <c r="AG631" s="74"/>
      <c r="AH631" s="72">
        <f t="shared" si="123"/>
        <v>1.3</v>
      </c>
      <c r="AI631" s="73"/>
      <c r="AJ631" s="74"/>
      <c r="AK631" s="81"/>
      <c r="AL631" s="82"/>
      <c r="AM631" s="83"/>
      <c r="AN631" s="88">
        <f>Z580*AH631*AK628</f>
        <v>99.36605038925414</v>
      </c>
      <c r="AO631" s="89"/>
      <c r="AP631" s="89"/>
      <c r="AQ631" s="90"/>
      <c r="AR631" s="88">
        <f>AH581*AH631*AK628</f>
        <v>36.02019326610463</v>
      </c>
      <c r="AS631" s="89"/>
      <c r="AT631" s="89"/>
      <c r="AU631" s="90"/>
      <c r="AV631" s="69">
        <f>AH359</f>
        <v>1095000</v>
      </c>
      <c r="AW631" s="70"/>
      <c r="AX631" s="70"/>
      <c r="AY631" s="71"/>
      <c r="AZ631" s="69" t="str">
        <f t="shared" si="124"/>
        <v>∞</v>
      </c>
      <c r="BA631" s="70"/>
      <c r="BB631" s="70"/>
      <c r="BC631" s="71"/>
      <c r="BD631" s="72">
        <f t="shared" si="125"/>
        <v>0</v>
      </c>
      <c r="BE631" s="73"/>
      <c r="BF631" s="74"/>
      <c r="BG631" s="81"/>
      <c r="BH631" s="82"/>
      <c r="BI631" s="83"/>
      <c r="BJ631" s="122"/>
      <c r="BK631" s="123"/>
      <c r="BL631" s="124"/>
    </row>
    <row r="632" spans="2:64" ht="18.75" customHeight="1">
      <c r="B632" s="91">
        <v>1301</v>
      </c>
      <c r="C632" s="92"/>
      <c r="D632" s="93"/>
      <c r="E632" s="130">
        <v>161861132000</v>
      </c>
      <c r="F632" s="76"/>
      <c r="G632" s="76"/>
      <c r="H632" s="77"/>
      <c r="I632" s="131">
        <v>1430</v>
      </c>
      <c r="J632" s="132"/>
      <c r="K632" s="133"/>
      <c r="L632" s="91">
        <v>1</v>
      </c>
      <c r="M632" s="92"/>
      <c r="N632" s="93"/>
      <c r="O632" s="84">
        <v>1</v>
      </c>
      <c r="P632" s="85"/>
      <c r="Q632" s="85"/>
      <c r="R632" s="86"/>
      <c r="S632" s="72">
        <v>4241.61</v>
      </c>
      <c r="T632" s="73"/>
      <c r="U632" s="73"/>
      <c r="V632" s="74"/>
      <c r="W632" s="87">
        <f>ABS(S632/E632*10^6*I632)</f>
        <v>37.473494872135205</v>
      </c>
      <c r="X632" s="70"/>
      <c r="Y632" s="70"/>
      <c r="Z632" s="71"/>
      <c r="AA632" s="91">
        <v>40</v>
      </c>
      <c r="AB632" s="93"/>
      <c r="AC632" s="91">
        <v>14</v>
      </c>
      <c r="AD632" s="93"/>
      <c r="AE632" s="72">
        <v>1</v>
      </c>
      <c r="AF632" s="73"/>
      <c r="AG632" s="74"/>
      <c r="AH632" s="72">
        <f t="shared" si="123"/>
        <v>1.3</v>
      </c>
      <c r="AI632" s="73"/>
      <c r="AJ632" s="74"/>
      <c r="AK632" s="75">
        <f>IF(AA632&lt;25,1,IF(AC632&lt;=12,1,(25/AA632)^(1/4)))</f>
        <v>0.8891397050194614</v>
      </c>
      <c r="AL632" s="76"/>
      <c r="AM632" s="77"/>
      <c r="AN632" s="88">
        <f>Z580*AH632*AK632</f>
        <v>92.47052932202398</v>
      </c>
      <c r="AO632" s="89"/>
      <c r="AP632" s="89"/>
      <c r="AQ632" s="90"/>
      <c r="AR632" s="88">
        <f>AH581*AH632*AK632</f>
        <v>33.5205668792337</v>
      </c>
      <c r="AS632" s="89"/>
      <c r="AT632" s="89"/>
      <c r="AU632" s="90"/>
      <c r="AV632" s="69">
        <f>AH359</f>
        <v>1095000</v>
      </c>
      <c r="AW632" s="70"/>
      <c r="AX632" s="70"/>
      <c r="AY632" s="71"/>
      <c r="AZ632" s="69">
        <f t="shared" si="124"/>
        <v>30051588.367136247</v>
      </c>
      <c r="BA632" s="70"/>
      <c r="BB632" s="70"/>
      <c r="BC632" s="71"/>
      <c r="BD632" s="72">
        <f t="shared" si="125"/>
        <v>0.03643734190095149</v>
      </c>
      <c r="BE632" s="73"/>
      <c r="BF632" s="74"/>
      <c r="BG632" s="75">
        <f>SUM(BD632:BD635)</f>
        <v>0.03643734190095149</v>
      </c>
      <c r="BH632" s="76"/>
      <c r="BI632" s="77"/>
      <c r="BJ632" s="114" t="str">
        <f>IF(BG632&lt;=1,"O.K","N.G")</f>
        <v>O.K</v>
      </c>
      <c r="BK632" s="117"/>
      <c r="BL632" s="118"/>
    </row>
    <row r="633" spans="2:64" ht="18.75" customHeight="1">
      <c r="B633" s="94"/>
      <c r="C633" s="95"/>
      <c r="D633" s="96"/>
      <c r="E633" s="78"/>
      <c r="F633" s="79"/>
      <c r="G633" s="79"/>
      <c r="H633" s="80"/>
      <c r="I633" s="134"/>
      <c r="J633" s="135"/>
      <c r="K633" s="136"/>
      <c r="L633" s="97"/>
      <c r="M633" s="98"/>
      <c r="N633" s="99"/>
      <c r="O633" s="84">
        <v>2</v>
      </c>
      <c r="P633" s="85"/>
      <c r="Q633" s="85"/>
      <c r="R633" s="86"/>
      <c r="S633" s="72">
        <v>393.16</v>
      </c>
      <c r="T633" s="73"/>
      <c r="U633" s="73"/>
      <c r="V633" s="74"/>
      <c r="W633" s="87">
        <f>ABS(S633/E632*10^6*I632)</f>
        <v>3.473463907320258</v>
      </c>
      <c r="X633" s="70"/>
      <c r="Y633" s="70"/>
      <c r="Z633" s="71"/>
      <c r="AA633" s="94"/>
      <c r="AB633" s="96"/>
      <c r="AC633" s="94"/>
      <c r="AD633" s="96"/>
      <c r="AE633" s="72">
        <v>1</v>
      </c>
      <c r="AF633" s="73"/>
      <c r="AG633" s="74"/>
      <c r="AH633" s="72">
        <f t="shared" si="123"/>
        <v>1.3</v>
      </c>
      <c r="AI633" s="73"/>
      <c r="AJ633" s="74"/>
      <c r="AK633" s="78"/>
      <c r="AL633" s="79"/>
      <c r="AM633" s="80"/>
      <c r="AN633" s="88">
        <f>Z580*AH633*AK632</f>
        <v>92.47052932202398</v>
      </c>
      <c r="AO633" s="89"/>
      <c r="AP633" s="89"/>
      <c r="AQ633" s="90"/>
      <c r="AR633" s="88">
        <f>AH581*AH633*AK632</f>
        <v>33.5205668792337</v>
      </c>
      <c r="AS633" s="89"/>
      <c r="AT633" s="89"/>
      <c r="AU633" s="90"/>
      <c r="AV633" s="69">
        <f>AH359</f>
        <v>1095000</v>
      </c>
      <c r="AW633" s="70"/>
      <c r="AX633" s="70"/>
      <c r="AY633" s="71"/>
      <c r="AZ633" s="69" t="str">
        <f t="shared" si="124"/>
        <v>∞</v>
      </c>
      <c r="BA633" s="70"/>
      <c r="BB633" s="70"/>
      <c r="BC633" s="71"/>
      <c r="BD633" s="72">
        <f t="shared" si="125"/>
        <v>0</v>
      </c>
      <c r="BE633" s="73"/>
      <c r="BF633" s="74"/>
      <c r="BG633" s="78"/>
      <c r="BH633" s="79"/>
      <c r="BI633" s="80"/>
      <c r="BJ633" s="137"/>
      <c r="BK633" s="138"/>
      <c r="BL633" s="139"/>
    </row>
    <row r="634" spans="2:64" ht="18.75" customHeight="1">
      <c r="B634" s="94"/>
      <c r="C634" s="95"/>
      <c r="D634" s="96"/>
      <c r="E634" s="78"/>
      <c r="F634" s="79"/>
      <c r="G634" s="79"/>
      <c r="H634" s="80"/>
      <c r="I634" s="134"/>
      <c r="J634" s="135"/>
      <c r="K634" s="136"/>
      <c r="L634" s="91">
        <v>2</v>
      </c>
      <c r="M634" s="92"/>
      <c r="N634" s="93"/>
      <c r="O634" s="84">
        <v>1</v>
      </c>
      <c r="P634" s="85"/>
      <c r="Q634" s="85"/>
      <c r="R634" s="86"/>
      <c r="S634" s="72">
        <v>1587.41</v>
      </c>
      <c r="T634" s="73"/>
      <c r="U634" s="73"/>
      <c r="V634" s="74"/>
      <c r="W634" s="87">
        <f>ABS(S634/E632*10^6*I632)</f>
        <v>14.024344646248984</v>
      </c>
      <c r="X634" s="70"/>
      <c r="Y634" s="70"/>
      <c r="Z634" s="71"/>
      <c r="AA634" s="94"/>
      <c r="AB634" s="96"/>
      <c r="AC634" s="94"/>
      <c r="AD634" s="96"/>
      <c r="AE634" s="72">
        <v>1</v>
      </c>
      <c r="AF634" s="73"/>
      <c r="AG634" s="74"/>
      <c r="AH634" s="72">
        <f t="shared" si="123"/>
        <v>1.3</v>
      </c>
      <c r="AI634" s="73"/>
      <c r="AJ634" s="74"/>
      <c r="AK634" s="78"/>
      <c r="AL634" s="79"/>
      <c r="AM634" s="80"/>
      <c r="AN634" s="88">
        <f>Z580*AH634*AK632</f>
        <v>92.47052932202398</v>
      </c>
      <c r="AO634" s="89"/>
      <c r="AP634" s="89"/>
      <c r="AQ634" s="90"/>
      <c r="AR634" s="88">
        <f>AH581*AH634*AK632</f>
        <v>33.5205668792337</v>
      </c>
      <c r="AS634" s="89"/>
      <c r="AT634" s="89"/>
      <c r="AU634" s="90"/>
      <c r="AV634" s="69">
        <f>AH359</f>
        <v>1095000</v>
      </c>
      <c r="AW634" s="70"/>
      <c r="AX634" s="70"/>
      <c r="AY634" s="71"/>
      <c r="AZ634" s="69" t="str">
        <f t="shared" si="124"/>
        <v>∞</v>
      </c>
      <c r="BA634" s="70"/>
      <c r="BB634" s="70"/>
      <c r="BC634" s="71"/>
      <c r="BD634" s="72">
        <f t="shared" si="125"/>
        <v>0</v>
      </c>
      <c r="BE634" s="73"/>
      <c r="BF634" s="74"/>
      <c r="BG634" s="78"/>
      <c r="BH634" s="79"/>
      <c r="BI634" s="80"/>
      <c r="BJ634" s="137"/>
      <c r="BK634" s="138"/>
      <c r="BL634" s="139"/>
    </row>
    <row r="635" spans="2:64" ht="18.75" customHeight="1">
      <c r="B635" s="97"/>
      <c r="C635" s="98"/>
      <c r="D635" s="99"/>
      <c r="E635" s="81"/>
      <c r="F635" s="82"/>
      <c r="G635" s="82"/>
      <c r="H635" s="83"/>
      <c r="I635" s="140"/>
      <c r="J635" s="141"/>
      <c r="K635" s="142"/>
      <c r="L635" s="97"/>
      <c r="M635" s="98"/>
      <c r="N635" s="99"/>
      <c r="O635" s="84">
        <v>2</v>
      </c>
      <c r="P635" s="85"/>
      <c r="Q635" s="85"/>
      <c r="R635" s="86"/>
      <c r="S635" s="72">
        <v>210.4</v>
      </c>
      <c r="T635" s="73"/>
      <c r="U635" s="73"/>
      <c r="V635" s="74"/>
      <c r="W635" s="87">
        <f>ABS(S635/E632*10^6*I632)</f>
        <v>1.8588279735989983</v>
      </c>
      <c r="X635" s="70"/>
      <c r="Y635" s="70"/>
      <c r="Z635" s="71"/>
      <c r="AA635" s="97"/>
      <c r="AB635" s="99"/>
      <c r="AC635" s="97"/>
      <c r="AD635" s="99"/>
      <c r="AE635" s="72">
        <v>1</v>
      </c>
      <c r="AF635" s="73"/>
      <c r="AG635" s="74"/>
      <c r="AH635" s="72">
        <f t="shared" si="123"/>
        <v>1.3</v>
      </c>
      <c r="AI635" s="73"/>
      <c r="AJ635" s="74"/>
      <c r="AK635" s="81"/>
      <c r="AL635" s="82"/>
      <c r="AM635" s="83"/>
      <c r="AN635" s="88">
        <f>Z580*AH635*AK632</f>
        <v>92.47052932202398</v>
      </c>
      <c r="AO635" s="89"/>
      <c r="AP635" s="89"/>
      <c r="AQ635" s="90"/>
      <c r="AR635" s="88">
        <f>AH581*AH635*AK632</f>
        <v>33.5205668792337</v>
      </c>
      <c r="AS635" s="89"/>
      <c r="AT635" s="89"/>
      <c r="AU635" s="90"/>
      <c r="AV635" s="69">
        <f>AH359</f>
        <v>1095000</v>
      </c>
      <c r="AW635" s="70"/>
      <c r="AX635" s="70"/>
      <c r="AY635" s="71"/>
      <c r="AZ635" s="69" t="str">
        <f t="shared" si="124"/>
        <v>∞</v>
      </c>
      <c r="BA635" s="70"/>
      <c r="BB635" s="70"/>
      <c r="BC635" s="71"/>
      <c r="BD635" s="72">
        <f t="shared" si="125"/>
        <v>0</v>
      </c>
      <c r="BE635" s="73"/>
      <c r="BF635" s="74"/>
      <c r="BG635" s="81"/>
      <c r="BH635" s="82"/>
      <c r="BI635" s="83"/>
      <c r="BJ635" s="122"/>
      <c r="BK635" s="123"/>
      <c r="BL635" s="124"/>
    </row>
    <row r="636" spans="2:64" ht="18.75" customHeight="1">
      <c r="B636" s="91">
        <v>1401</v>
      </c>
      <c r="C636" s="92"/>
      <c r="D636" s="93"/>
      <c r="E636" s="130">
        <v>128503486833.333</v>
      </c>
      <c r="F636" s="76"/>
      <c r="G636" s="76"/>
      <c r="H636" s="77"/>
      <c r="I636" s="131">
        <v>1435</v>
      </c>
      <c r="J636" s="132"/>
      <c r="K636" s="133"/>
      <c r="L636" s="91">
        <v>1</v>
      </c>
      <c r="M636" s="92"/>
      <c r="N636" s="93"/>
      <c r="O636" s="84">
        <v>1</v>
      </c>
      <c r="P636" s="85"/>
      <c r="Q636" s="85"/>
      <c r="R636" s="86"/>
      <c r="S636" s="72">
        <v>4184.32</v>
      </c>
      <c r="T636" s="73"/>
      <c r="U636" s="73"/>
      <c r="V636" s="74"/>
      <c r="W636" s="87">
        <f>ABS(S636/E636*10^6*I636)</f>
        <v>46.72635231904439</v>
      </c>
      <c r="X636" s="70"/>
      <c r="Y636" s="70"/>
      <c r="Z636" s="71"/>
      <c r="AA636" s="91">
        <v>30</v>
      </c>
      <c r="AB636" s="93"/>
      <c r="AC636" s="91">
        <v>14</v>
      </c>
      <c r="AD636" s="93"/>
      <c r="AE636" s="72">
        <v>1</v>
      </c>
      <c r="AF636" s="73"/>
      <c r="AG636" s="74"/>
      <c r="AH636" s="72">
        <f t="shared" si="123"/>
        <v>1.3</v>
      </c>
      <c r="AI636" s="73"/>
      <c r="AJ636" s="74"/>
      <c r="AK636" s="75">
        <f>IF(AA636&lt;25,1,IF(AC636&lt;=12,1,(25/AA636)^(1/4)))</f>
        <v>0.9554427922043668</v>
      </c>
      <c r="AL636" s="76"/>
      <c r="AM636" s="77"/>
      <c r="AN636" s="88">
        <f>Z580*AH636*AK636</f>
        <v>99.36605038925414</v>
      </c>
      <c r="AO636" s="89"/>
      <c r="AP636" s="89"/>
      <c r="AQ636" s="90"/>
      <c r="AR636" s="88">
        <f>AH581*AH636*AK636</f>
        <v>36.02019326610463</v>
      </c>
      <c r="AS636" s="89"/>
      <c r="AT636" s="89"/>
      <c r="AU636" s="90"/>
      <c r="AV636" s="69">
        <f>AH359</f>
        <v>1095000</v>
      </c>
      <c r="AW636" s="70"/>
      <c r="AX636" s="70"/>
      <c r="AY636" s="71"/>
      <c r="AZ636" s="69">
        <f t="shared" si="124"/>
        <v>19233505.289936673</v>
      </c>
      <c r="BA636" s="70"/>
      <c r="BB636" s="70"/>
      <c r="BC636" s="71"/>
      <c r="BD636" s="72">
        <f t="shared" si="125"/>
        <v>0.05693190000955906</v>
      </c>
      <c r="BE636" s="73"/>
      <c r="BF636" s="74"/>
      <c r="BG636" s="75">
        <f>SUM(BD636:BD639)</f>
        <v>0.05693190000955906</v>
      </c>
      <c r="BH636" s="76"/>
      <c r="BI636" s="77"/>
      <c r="BJ636" s="114" t="str">
        <f>IF(BG636&lt;=1,"O.K","N.G")</f>
        <v>O.K</v>
      </c>
      <c r="BK636" s="117"/>
      <c r="BL636" s="118"/>
    </row>
    <row r="637" spans="2:64" ht="18.75" customHeight="1">
      <c r="B637" s="94"/>
      <c r="C637" s="95"/>
      <c r="D637" s="96"/>
      <c r="E637" s="78"/>
      <c r="F637" s="79"/>
      <c r="G637" s="79"/>
      <c r="H637" s="80"/>
      <c r="I637" s="134"/>
      <c r="J637" s="135"/>
      <c r="K637" s="136"/>
      <c r="L637" s="97"/>
      <c r="M637" s="98"/>
      <c r="N637" s="99"/>
      <c r="O637" s="84">
        <v>2</v>
      </c>
      <c r="P637" s="85"/>
      <c r="Q637" s="85"/>
      <c r="R637" s="86"/>
      <c r="S637" s="72">
        <v>741.99</v>
      </c>
      <c r="T637" s="73"/>
      <c r="U637" s="73"/>
      <c r="V637" s="74"/>
      <c r="W637" s="87">
        <f>ABS(S637/E636*10^6*I636)</f>
        <v>8.285811352192889</v>
      </c>
      <c r="X637" s="70"/>
      <c r="Y637" s="70"/>
      <c r="Z637" s="71"/>
      <c r="AA637" s="94"/>
      <c r="AB637" s="96"/>
      <c r="AC637" s="94"/>
      <c r="AD637" s="96"/>
      <c r="AE637" s="72">
        <v>1</v>
      </c>
      <c r="AF637" s="73"/>
      <c r="AG637" s="74"/>
      <c r="AH637" s="72">
        <f t="shared" si="123"/>
        <v>1.3</v>
      </c>
      <c r="AI637" s="73"/>
      <c r="AJ637" s="74"/>
      <c r="AK637" s="78"/>
      <c r="AL637" s="79"/>
      <c r="AM637" s="80"/>
      <c r="AN637" s="88">
        <f>Z580*AH637*AK636</f>
        <v>99.36605038925414</v>
      </c>
      <c r="AO637" s="89"/>
      <c r="AP637" s="89"/>
      <c r="AQ637" s="90"/>
      <c r="AR637" s="88">
        <f>AH581*AH637*AK636</f>
        <v>36.02019326610463</v>
      </c>
      <c r="AS637" s="89"/>
      <c r="AT637" s="89"/>
      <c r="AU637" s="90"/>
      <c r="AV637" s="69">
        <f>AH359</f>
        <v>1095000</v>
      </c>
      <c r="AW637" s="70"/>
      <c r="AX637" s="70"/>
      <c r="AY637" s="71"/>
      <c r="AZ637" s="69" t="str">
        <f t="shared" si="124"/>
        <v>∞</v>
      </c>
      <c r="BA637" s="70"/>
      <c r="BB637" s="70"/>
      <c r="BC637" s="71"/>
      <c r="BD637" s="72">
        <f t="shared" si="125"/>
        <v>0</v>
      </c>
      <c r="BE637" s="73"/>
      <c r="BF637" s="74"/>
      <c r="BG637" s="78"/>
      <c r="BH637" s="79"/>
      <c r="BI637" s="80"/>
      <c r="BJ637" s="137"/>
      <c r="BK637" s="138"/>
      <c r="BL637" s="139"/>
    </row>
    <row r="638" spans="2:64" ht="18.75" customHeight="1">
      <c r="B638" s="94"/>
      <c r="C638" s="95"/>
      <c r="D638" s="96"/>
      <c r="E638" s="78"/>
      <c r="F638" s="79"/>
      <c r="G638" s="79"/>
      <c r="H638" s="80"/>
      <c r="I638" s="134"/>
      <c r="J638" s="135"/>
      <c r="K638" s="136"/>
      <c r="L638" s="91">
        <v>2</v>
      </c>
      <c r="M638" s="92"/>
      <c r="N638" s="93"/>
      <c r="O638" s="84">
        <v>1</v>
      </c>
      <c r="P638" s="85"/>
      <c r="Q638" s="85"/>
      <c r="R638" s="86"/>
      <c r="S638" s="72">
        <v>1576.17</v>
      </c>
      <c r="T638" s="73"/>
      <c r="U638" s="73"/>
      <c r="V638" s="74"/>
      <c r="W638" s="87">
        <f>ABS(S638/E636*10^6*I636)</f>
        <v>17.601109555365795</v>
      </c>
      <c r="X638" s="70"/>
      <c r="Y638" s="70"/>
      <c r="Z638" s="71"/>
      <c r="AA638" s="94"/>
      <c r="AB638" s="96"/>
      <c r="AC638" s="94"/>
      <c r="AD638" s="96"/>
      <c r="AE638" s="72">
        <v>1</v>
      </c>
      <c r="AF638" s="73"/>
      <c r="AG638" s="74"/>
      <c r="AH638" s="72">
        <f t="shared" si="123"/>
        <v>1.3</v>
      </c>
      <c r="AI638" s="73"/>
      <c r="AJ638" s="74"/>
      <c r="AK638" s="78"/>
      <c r="AL638" s="79"/>
      <c r="AM638" s="80"/>
      <c r="AN638" s="88">
        <f>Z580*AH638*AK636</f>
        <v>99.36605038925414</v>
      </c>
      <c r="AO638" s="89"/>
      <c r="AP638" s="89"/>
      <c r="AQ638" s="90"/>
      <c r="AR638" s="88">
        <f>AH581*AH638*AK636</f>
        <v>36.02019326610463</v>
      </c>
      <c r="AS638" s="89"/>
      <c r="AT638" s="89"/>
      <c r="AU638" s="90"/>
      <c r="AV638" s="69">
        <f>AH359</f>
        <v>1095000</v>
      </c>
      <c r="AW638" s="70"/>
      <c r="AX638" s="70"/>
      <c r="AY638" s="71"/>
      <c r="AZ638" s="69" t="str">
        <f t="shared" si="124"/>
        <v>∞</v>
      </c>
      <c r="BA638" s="70"/>
      <c r="BB638" s="70"/>
      <c r="BC638" s="71"/>
      <c r="BD638" s="72">
        <f t="shared" si="125"/>
        <v>0</v>
      </c>
      <c r="BE638" s="73"/>
      <c r="BF638" s="74"/>
      <c r="BG638" s="78"/>
      <c r="BH638" s="79"/>
      <c r="BI638" s="80"/>
      <c r="BJ638" s="137"/>
      <c r="BK638" s="138"/>
      <c r="BL638" s="139"/>
    </row>
    <row r="639" spans="2:64" ht="18.75" customHeight="1">
      <c r="B639" s="97"/>
      <c r="C639" s="98"/>
      <c r="D639" s="99"/>
      <c r="E639" s="81"/>
      <c r="F639" s="82"/>
      <c r="G639" s="82"/>
      <c r="H639" s="83"/>
      <c r="I639" s="140"/>
      <c r="J639" s="141"/>
      <c r="K639" s="142"/>
      <c r="L639" s="97"/>
      <c r="M639" s="98"/>
      <c r="N639" s="99"/>
      <c r="O639" s="84">
        <v>2</v>
      </c>
      <c r="P639" s="85"/>
      <c r="Q639" s="85"/>
      <c r="R639" s="86"/>
      <c r="S639" s="72">
        <v>350.8</v>
      </c>
      <c r="T639" s="73"/>
      <c r="U639" s="73"/>
      <c r="V639" s="74"/>
      <c r="W639" s="87">
        <f>ABS(S639/E636*10^6*I636)</f>
        <v>3.917387865536282</v>
      </c>
      <c r="X639" s="70"/>
      <c r="Y639" s="70"/>
      <c r="Z639" s="71"/>
      <c r="AA639" s="97"/>
      <c r="AB639" s="99"/>
      <c r="AC639" s="97"/>
      <c r="AD639" s="99"/>
      <c r="AE639" s="72">
        <v>1</v>
      </c>
      <c r="AF639" s="73"/>
      <c r="AG639" s="74"/>
      <c r="AH639" s="72">
        <f t="shared" si="123"/>
        <v>1.3</v>
      </c>
      <c r="AI639" s="73"/>
      <c r="AJ639" s="74"/>
      <c r="AK639" s="81"/>
      <c r="AL639" s="82"/>
      <c r="AM639" s="83"/>
      <c r="AN639" s="88">
        <f>Z580*AH639*AK636</f>
        <v>99.36605038925414</v>
      </c>
      <c r="AO639" s="89"/>
      <c r="AP639" s="89"/>
      <c r="AQ639" s="90"/>
      <c r="AR639" s="88">
        <f>AH581*AH639*AK636</f>
        <v>36.02019326610463</v>
      </c>
      <c r="AS639" s="89"/>
      <c r="AT639" s="89"/>
      <c r="AU639" s="90"/>
      <c r="AV639" s="69">
        <f>AH359</f>
        <v>1095000</v>
      </c>
      <c r="AW639" s="70"/>
      <c r="AX639" s="70"/>
      <c r="AY639" s="71"/>
      <c r="AZ639" s="69" t="str">
        <f t="shared" si="124"/>
        <v>∞</v>
      </c>
      <c r="BA639" s="70"/>
      <c r="BB639" s="70"/>
      <c r="BC639" s="71"/>
      <c r="BD639" s="72">
        <f t="shared" si="125"/>
        <v>0</v>
      </c>
      <c r="BE639" s="73"/>
      <c r="BF639" s="74"/>
      <c r="BG639" s="81"/>
      <c r="BH639" s="82"/>
      <c r="BI639" s="83"/>
      <c r="BJ639" s="122"/>
      <c r="BK639" s="123"/>
      <c r="BL639" s="124"/>
    </row>
    <row r="640" spans="2:64" ht="18.75" customHeight="1">
      <c r="B640" s="91">
        <v>1501</v>
      </c>
      <c r="C640" s="92"/>
      <c r="D640" s="93"/>
      <c r="E640" s="130">
        <v>161861132000</v>
      </c>
      <c r="F640" s="76"/>
      <c r="G640" s="76"/>
      <c r="H640" s="77"/>
      <c r="I640" s="131">
        <v>1430</v>
      </c>
      <c r="J640" s="132"/>
      <c r="K640" s="133"/>
      <c r="L640" s="91">
        <v>1</v>
      </c>
      <c r="M640" s="92"/>
      <c r="N640" s="93"/>
      <c r="O640" s="84">
        <v>1</v>
      </c>
      <c r="P640" s="85"/>
      <c r="Q640" s="85"/>
      <c r="R640" s="86"/>
      <c r="S640" s="72">
        <v>4241.81</v>
      </c>
      <c r="T640" s="73"/>
      <c r="U640" s="73"/>
      <c r="V640" s="74"/>
      <c r="W640" s="87">
        <f>ABS(S640/E640*10^6*I640)</f>
        <v>37.475261818878174</v>
      </c>
      <c r="X640" s="70"/>
      <c r="Y640" s="70"/>
      <c r="Z640" s="71"/>
      <c r="AA640" s="91">
        <v>40</v>
      </c>
      <c r="AB640" s="93"/>
      <c r="AC640" s="91">
        <v>14</v>
      </c>
      <c r="AD640" s="93"/>
      <c r="AE640" s="72">
        <v>1</v>
      </c>
      <c r="AF640" s="73"/>
      <c r="AG640" s="74"/>
      <c r="AH640" s="72">
        <f t="shared" si="123"/>
        <v>1.3</v>
      </c>
      <c r="AI640" s="73"/>
      <c r="AJ640" s="74"/>
      <c r="AK640" s="75">
        <f>IF(AA640&lt;25,1,IF(AC640&lt;=12,1,(25/AA640)^(1/4)))</f>
        <v>0.8891397050194614</v>
      </c>
      <c r="AL640" s="76"/>
      <c r="AM640" s="77"/>
      <c r="AN640" s="88">
        <f>Z580*AH640*AK640</f>
        <v>92.47052932202398</v>
      </c>
      <c r="AO640" s="89"/>
      <c r="AP640" s="89"/>
      <c r="AQ640" s="90"/>
      <c r="AR640" s="88">
        <f>AH581*AH640*AK640</f>
        <v>33.5205668792337</v>
      </c>
      <c r="AS640" s="89"/>
      <c r="AT640" s="89"/>
      <c r="AU640" s="90"/>
      <c r="AV640" s="69">
        <f>AH359</f>
        <v>1095000</v>
      </c>
      <c r="AW640" s="70"/>
      <c r="AX640" s="70"/>
      <c r="AY640" s="71"/>
      <c r="AZ640" s="69">
        <f t="shared" si="124"/>
        <v>30047337.798892986</v>
      </c>
      <c r="BA640" s="70"/>
      <c r="BB640" s="70"/>
      <c r="BC640" s="71"/>
      <c r="BD640" s="72">
        <f t="shared" si="125"/>
        <v>0.03644249641445248</v>
      </c>
      <c r="BE640" s="73"/>
      <c r="BF640" s="74"/>
      <c r="BG640" s="75">
        <f>SUM(BD640:BD643)</f>
        <v>0.03644249641445248</v>
      </c>
      <c r="BH640" s="76"/>
      <c r="BI640" s="77"/>
      <c r="BJ640" s="114" t="str">
        <f>IF(BG640&lt;=1,"O.K","N.G")</f>
        <v>O.K</v>
      </c>
      <c r="BK640" s="117"/>
      <c r="BL640" s="118"/>
    </row>
    <row r="641" spans="2:64" ht="18.75" customHeight="1">
      <c r="B641" s="94"/>
      <c r="C641" s="95"/>
      <c r="D641" s="96"/>
      <c r="E641" s="78"/>
      <c r="F641" s="79"/>
      <c r="G641" s="79"/>
      <c r="H641" s="80"/>
      <c r="I641" s="134"/>
      <c r="J641" s="135"/>
      <c r="K641" s="136"/>
      <c r="L641" s="97"/>
      <c r="M641" s="98"/>
      <c r="N641" s="99"/>
      <c r="O641" s="84">
        <v>2</v>
      </c>
      <c r="P641" s="85"/>
      <c r="Q641" s="85"/>
      <c r="R641" s="86"/>
      <c r="S641" s="72">
        <v>393.35</v>
      </c>
      <c r="T641" s="73"/>
      <c r="U641" s="73"/>
      <c r="V641" s="74"/>
      <c r="W641" s="87">
        <f>ABS(S641/E640*10^6*I640)</f>
        <v>3.4751425067260744</v>
      </c>
      <c r="X641" s="70"/>
      <c r="Y641" s="70"/>
      <c r="Z641" s="71"/>
      <c r="AA641" s="94"/>
      <c r="AB641" s="96"/>
      <c r="AC641" s="94"/>
      <c r="AD641" s="96"/>
      <c r="AE641" s="72">
        <v>1</v>
      </c>
      <c r="AF641" s="73"/>
      <c r="AG641" s="74"/>
      <c r="AH641" s="72">
        <f t="shared" si="123"/>
        <v>1.3</v>
      </c>
      <c r="AI641" s="73"/>
      <c r="AJ641" s="74"/>
      <c r="AK641" s="78"/>
      <c r="AL641" s="79"/>
      <c r="AM641" s="80"/>
      <c r="AN641" s="88">
        <f>Z580*AH641*AK640</f>
        <v>92.47052932202398</v>
      </c>
      <c r="AO641" s="89"/>
      <c r="AP641" s="89"/>
      <c r="AQ641" s="90"/>
      <c r="AR641" s="88">
        <f>AH581*AH641*AK640</f>
        <v>33.5205668792337</v>
      </c>
      <c r="AS641" s="89"/>
      <c r="AT641" s="89"/>
      <c r="AU641" s="90"/>
      <c r="AV641" s="69">
        <f>AH359</f>
        <v>1095000</v>
      </c>
      <c r="AW641" s="70"/>
      <c r="AX641" s="70"/>
      <c r="AY641" s="71"/>
      <c r="AZ641" s="69" t="str">
        <f t="shared" si="124"/>
        <v>∞</v>
      </c>
      <c r="BA641" s="70"/>
      <c r="BB641" s="70"/>
      <c r="BC641" s="71"/>
      <c r="BD641" s="72">
        <f t="shared" si="125"/>
        <v>0</v>
      </c>
      <c r="BE641" s="73"/>
      <c r="BF641" s="74"/>
      <c r="BG641" s="78"/>
      <c r="BH641" s="79"/>
      <c r="BI641" s="80"/>
      <c r="BJ641" s="137"/>
      <c r="BK641" s="138"/>
      <c r="BL641" s="139"/>
    </row>
    <row r="642" spans="2:64" ht="18.75" customHeight="1">
      <c r="B642" s="94"/>
      <c r="C642" s="95"/>
      <c r="D642" s="96"/>
      <c r="E642" s="78"/>
      <c r="F642" s="79"/>
      <c r="G642" s="79"/>
      <c r="H642" s="80"/>
      <c r="I642" s="134"/>
      <c r="J642" s="135"/>
      <c r="K642" s="136"/>
      <c r="L642" s="91">
        <v>2</v>
      </c>
      <c r="M642" s="92"/>
      <c r="N642" s="93"/>
      <c r="O642" s="84">
        <v>1</v>
      </c>
      <c r="P642" s="85"/>
      <c r="Q642" s="85"/>
      <c r="R642" s="86"/>
      <c r="S642" s="72">
        <v>1587.29</v>
      </c>
      <c r="T642" s="73"/>
      <c r="U642" s="73"/>
      <c r="V642" s="74"/>
      <c r="W642" s="87">
        <f>ABS(S642/E640*10^6*I640)</f>
        <v>14.023284478203205</v>
      </c>
      <c r="X642" s="70"/>
      <c r="Y642" s="70"/>
      <c r="Z642" s="71"/>
      <c r="AA642" s="94"/>
      <c r="AB642" s="96"/>
      <c r="AC642" s="94"/>
      <c r="AD642" s="96"/>
      <c r="AE642" s="72">
        <v>1</v>
      </c>
      <c r="AF642" s="73"/>
      <c r="AG642" s="74"/>
      <c r="AH642" s="72">
        <f t="shared" si="123"/>
        <v>1.3</v>
      </c>
      <c r="AI642" s="73"/>
      <c r="AJ642" s="74"/>
      <c r="AK642" s="78"/>
      <c r="AL642" s="79"/>
      <c r="AM642" s="80"/>
      <c r="AN642" s="88">
        <f>Z580*AH642*AK640</f>
        <v>92.47052932202398</v>
      </c>
      <c r="AO642" s="89"/>
      <c r="AP642" s="89"/>
      <c r="AQ642" s="90"/>
      <c r="AR642" s="88">
        <f>AH581*AH642*AK640</f>
        <v>33.5205668792337</v>
      </c>
      <c r="AS642" s="89"/>
      <c r="AT642" s="89"/>
      <c r="AU642" s="90"/>
      <c r="AV642" s="69">
        <f>AH359</f>
        <v>1095000</v>
      </c>
      <c r="AW642" s="70"/>
      <c r="AX642" s="70"/>
      <c r="AY642" s="71"/>
      <c r="AZ642" s="69" t="str">
        <f t="shared" si="124"/>
        <v>∞</v>
      </c>
      <c r="BA642" s="70"/>
      <c r="BB642" s="70"/>
      <c r="BC642" s="71"/>
      <c r="BD642" s="72">
        <f t="shared" si="125"/>
        <v>0</v>
      </c>
      <c r="BE642" s="73"/>
      <c r="BF642" s="74"/>
      <c r="BG642" s="78"/>
      <c r="BH642" s="79"/>
      <c r="BI642" s="80"/>
      <c r="BJ642" s="137"/>
      <c r="BK642" s="138"/>
      <c r="BL642" s="139"/>
    </row>
    <row r="643" spans="2:64" ht="18.75" customHeight="1">
      <c r="B643" s="97"/>
      <c r="C643" s="98"/>
      <c r="D643" s="99"/>
      <c r="E643" s="81"/>
      <c r="F643" s="82"/>
      <c r="G643" s="82"/>
      <c r="H643" s="83"/>
      <c r="I643" s="140"/>
      <c r="J643" s="141"/>
      <c r="K643" s="142"/>
      <c r="L643" s="97"/>
      <c r="M643" s="98"/>
      <c r="N643" s="99"/>
      <c r="O643" s="84">
        <v>2</v>
      </c>
      <c r="P643" s="85"/>
      <c r="Q643" s="85"/>
      <c r="R643" s="86"/>
      <c r="S643" s="72">
        <v>210.3</v>
      </c>
      <c r="T643" s="73"/>
      <c r="U643" s="73"/>
      <c r="V643" s="74"/>
      <c r="W643" s="87">
        <f>ABS(S643/E640*10^6*I640)</f>
        <v>1.8579445002275161</v>
      </c>
      <c r="X643" s="70"/>
      <c r="Y643" s="70"/>
      <c r="Z643" s="71"/>
      <c r="AA643" s="97"/>
      <c r="AB643" s="99"/>
      <c r="AC643" s="97"/>
      <c r="AD643" s="99"/>
      <c r="AE643" s="72">
        <v>1</v>
      </c>
      <c r="AF643" s="73"/>
      <c r="AG643" s="74"/>
      <c r="AH643" s="72">
        <f t="shared" si="123"/>
        <v>1.3</v>
      </c>
      <c r="AI643" s="73"/>
      <c r="AJ643" s="74"/>
      <c r="AK643" s="81"/>
      <c r="AL643" s="82"/>
      <c r="AM643" s="83"/>
      <c r="AN643" s="88">
        <f>Z580*AH643*AK640</f>
        <v>92.47052932202398</v>
      </c>
      <c r="AO643" s="89"/>
      <c r="AP643" s="89"/>
      <c r="AQ643" s="90"/>
      <c r="AR643" s="88">
        <f>AH581*AH643*AK640</f>
        <v>33.5205668792337</v>
      </c>
      <c r="AS643" s="89"/>
      <c r="AT643" s="89"/>
      <c r="AU643" s="90"/>
      <c r="AV643" s="69">
        <f>AH359</f>
        <v>1095000</v>
      </c>
      <c r="AW643" s="70"/>
      <c r="AX643" s="70"/>
      <c r="AY643" s="71"/>
      <c r="AZ643" s="69" t="str">
        <f t="shared" si="124"/>
        <v>∞</v>
      </c>
      <c r="BA643" s="70"/>
      <c r="BB643" s="70"/>
      <c r="BC643" s="71"/>
      <c r="BD643" s="72">
        <f t="shared" si="125"/>
        <v>0</v>
      </c>
      <c r="BE643" s="73"/>
      <c r="BF643" s="74"/>
      <c r="BG643" s="81"/>
      <c r="BH643" s="82"/>
      <c r="BI643" s="83"/>
      <c r="BJ643" s="122"/>
      <c r="BK643" s="123"/>
      <c r="BL643" s="124"/>
    </row>
    <row r="644" spans="2:64" ht="18.75" customHeight="1">
      <c r="B644" s="91">
        <v>1601</v>
      </c>
      <c r="C644" s="92"/>
      <c r="D644" s="93"/>
      <c r="E644" s="130">
        <v>161861132000</v>
      </c>
      <c r="F644" s="76"/>
      <c r="G644" s="76"/>
      <c r="H644" s="77"/>
      <c r="I644" s="131">
        <v>1430</v>
      </c>
      <c r="J644" s="132"/>
      <c r="K644" s="133"/>
      <c r="L644" s="91">
        <v>1</v>
      </c>
      <c r="M644" s="92"/>
      <c r="N644" s="93"/>
      <c r="O644" s="84">
        <v>1</v>
      </c>
      <c r="P644" s="85"/>
      <c r="Q644" s="85"/>
      <c r="R644" s="86"/>
      <c r="S644" s="72">
        <v>3809.12</v>
      </c>
      <c r="T644" s="73"/>
      <c r="U644" s="73"/>
      <c r="V644" s="74"/>
      <c r="W644" s="87">
        <f>ABS(S644/E644*10^6*I644)</f>
        <v>33.65256088781092</v>
      </c>
      <c r="X644" s="70"/>
      <c r="Y644" s="70"/>
      <c r="Z644" s="71"/>
      <c r="AA644" s="91">
        <v>40</v>
      </c>
      <c r="AB644" s="93"/>
      <c r="AC644" s="91">
        <v>14</v>
      </c>
      <c r="AD644" s="93"/>
      <c r="AE644" s="72">
        <v>1</v>
      </c>
      <c r="AF644" s="73"/>
      <c r="AG644" s="74"/>
      <c r="AH644" s="72">
        <f t="shared" si="123"/>
        <v>1.3</v>
      </c>
      <c r="AI644" s="73"/>
      <c r="AJ644" s="74"/>
      <c r="AK644" s="75">
        <f>IF(AA644&lt;25,1,IF(AC644&lt;=12,1,(25/AA644)^(1/4)))</f>
        <v>0.8891397050194614</v>
      </c>
      <c r="AL644" s="76"/>
      <c r="AM644" s="77"/>
      <c r="AN644" s="88">
        <f>Z580*AH644*AK644</f>
        <v>92.47052932202398</v>
      </c>
      <c r="AO644" s="89"/>
      <c r="AP644" s="89"/>
      <c r="AQ644" s="90"/>
      <c r="AR644" s="88">
        <f>AH581*AH644*AK644</f>
        <v>33.5205668792337</v>
      </c>
      <c r="AS644" s="89"/>
      <c r="AT644" s="89"/>
      <c r="AU644" s="90"/>
      <c r="AV644" s="69">
        <f>AH359</f>
        <v>1095000</v>
      </c>
      <c r="AW644" s="70"/>
      <c r="AX644" s="70"/>
      <c r="AY644" s="71"/>
      <c r="AZ644" s="69">
        <f t="shared" si="124"/>
        <v>41494035.1472936</v>
      </c>
      <c r="BA644" s="70"/>
      <c r="BB644" s="70"/>
      <c r="BC644" s="71"/>
      <c r="BD644" s="72">
        <f t="shared" si="125"/>
        <v>0.026389335144509803</v>
      </c>
      <c r="BE644" s="73"/>
      <c r="BF644" s="74"/>
      <c r="BG644" s="75">
        <f>SUM(BD644:BD647)</f>
        <v>0.026389335144509803</v>
      </c>
      <c r="BH644" s="76"/>
      <c r="BI644" s="77"/>
      <c r="BJ644" s="114" t="str">
        <f>IF(BG644&lt;=1,"O.K","N.G")</f>
        <v>O.K</v>
      </c>
      <c r="BK644" s="117"/>
      <c r="BL644" s="118"/>
    </row>
    <row r="645" spans="2:64" ht="18.75" customHeight="1">
      <c r="B645" s="94"/>
      <c r="C645" s="95"/>
      <c r="D645" s="96"/>
      <c r="E645" s="78"/>
      <c r="F645" s="79"/>
      <c r="G645" s="79"/>
      <c r="H645" s="80"/>
      <c r="I645" s="134"/>
      <c r="J645" s="135"/>
      <c r="K645" s="136"/>
      <c r="L645" s="97"/>
      <c r="M645" s="98"/>
      <c r="N645" s="99"/>
      <c r="O645" s="84">
        <v>2</v>
      </c>
      <c r="P645" s="85"/>
      <c r="Q645" s="85"/>
      <c r="R645" s="86"/>
      <c r="S645" s="72">
        <v>38.68</v>
      </c>
      <c r="T645" s="73"/>
      <c r="U645" s="73"/>
      <c r="V645" s="74"/>
      <c r="W645" s="87">
        <f>ABS(S645/E644*10^6*I644)</f>
        <v>0.34172750008939756</v>
      </c>
      <c r="X645" s="70"/>
      <c r="Y645" s="70"/>
      <c r="Z645" s="71"/>
      <c r="AA645" s="94"/>
      <c r="AB645" s="96"/>
      <c r="AC645" s="94"/>
      <c r="AD645" s="96"/>
      <c r="AE645" s="72">
        <v>1.022006</v>
      </c>
      <c r="AF645" s="73"/>
      <c r="AG645" s="74"/>
      <c r="AH645" s="72">
        <f t="shared" si="123"/>
        <v>1.3</v>
      </c>
      <c r="AI645" s="73"/>
      <c r="AJ645" s="74"/>
      <c r="AK645" s="78"/>
      <c r="AL645" s="79"/>
      <c r="AM645" s="80"/>
      <c r="AN645" s="88">
        <f>Z580*AH645*AK644</f>
        <v>92.47052932202398</v>
      </c>
      <c r="AO645" s="89"/>
      <c r="AP645" s="89"/>
      <c r="AQ645" s="90"/>
      <c r="AR645" s="88">
        <f>AH581*AH645*AK644</f>
        <v>33.5205668792337</v>
      </c>
      <c r="AS645" s="89"/>
      <c r="AT645" s="89"/>
      <c r="AU645" s="90"/>
      <c r="AV645" s="69">
        <f>AH359</f>
        <v>1095000</v>
      </c>
      <c r="AW645" s="70"/>
      <c r="AX645" s="70"/>
      <c r="AY645" s="71"/>
      <c r="AZ645" s="69" t="str">
        <f t="shared" si="124"/>
        <v>∞</v>
      </c>
      <c r="BA645" s="70"/>
      <c r="BB645" s="70"/>
      <c r="BC645" s="71"/>
      <c r="BD645" s="72">
        <f t="shared" si="125"/>
        <v>0</v>
      </c>
      <c r="BE645" s="73"/>
      <c r="BF645" s="74"/>
      <c r="BG645" s="78"/>
      <c r="BH645" s="79"/>
      <c r="BI645" s="80"/>
      <c r="BJ645" s="137"/>
      <c r="BK645" s="138"/>
      <c r="BL645" s="139"/>
    </row>
    <row r="646" spans="2:64" ht="18.75" customHeight="1">
      <c r="B646" s="94"/>
      <c r="C646" s="95"/>
      <c r="D646" s="96"/>
      <c r="E646" s="78"/>
      <c r="F646" s="79"/>
      <c r="G646" s="79"/>
      <c r="H646" s="80"/>
      <c r="I646" s="134"/>
      <c r="J646" s="135"/>
      <c r="K646" s="136"/>
      <c r="L646" s="91">
        <v>2</v>
      </c>
      <c r="M646" s="92"/>
      <c r="N646" s="93"/>
      <c r="O646" s="84">
        <v>1</v>
      </c>
      <c r="P646" s="85"/>
      <c r="Q646" s="85"/>
      <c r="R646" s="86"/>
      <c r="S646" s="72">
        <v>1383.33</v>
      </c>
      <c r="T646" s="73"/>
      <c r="U646" s="73"/>
      <c r="V646" s="74"/>
      <c r="W646" s="87">
        <f>ABS(S646/E644*10^6*I644)</f>
        <v>12.221352189727671</v>
      </c>
      <c r="X646" s="70"/>
      <c r="Y646" s="70"/>
      <c r="Z646" s="71"/>
      <c r="AA646" s="94"/>
      <c r="AB646" s="96"/>
      <c r="AC646" s="94"/>
      <c r="AD646" s="96"/>
      <c r="AE646" s="72">
        <v>2.462108</v>
      </c>
      <c r="AF646" s="73"/>
      <c r="AG646" s="74"/>
      <c r="AH646" s="72">
        <f t="shared" si="123"/>
        <v>1.3</v>
      </c>
      <c r="AI646" s="73"/>
      <c r="AJ646" s="74"/>
      <c r="AK646" s="78"/>
      <c r="AL646" s="79"/>
      <c r="AM646" s="80"/>
      <c r="AN646" s="88">
        <f>Z580*AH646*AK644</f>
        <v>92.47052932202398</v>
      </c>
      <c r="AO646" s="89"/>
      <c r="AP646" s="89"/>
      <c r="AQ646" s="90"/>
      <c r="AR646" s="88">
        <f>AH581*AH646*AK644</f>
        <v>33.5205668792337</v>
      </c>
      <c r="AS646" s="89"/>
      <c r="AT646" s="89"/>
      <c r="AU646" s="90"/>
      <c r="AV646" s="69">
        <f>AH359</f>
        <v>1095000</v>
      </c>
      <c r="AW646" s="70"/>
      <c r="AX646" s="70"/>
      <c r="AY646" s="71"/>
      <c r="AZ646" s="69" t="str">
        <f t="shared" si="124"/>
        <v>∞</v>
      </c>
      <c r="BA646" s="70"/>
      <c r="BB646" s="70"/>
      <c r="BC646" s="71"/>
      <c r="BD646" s="72">
        <f t="shared" si="125"/>
        <v>0</v>
      </c>
      <c r="BE646" s="73"/>
      <c r="BF646" s="74"/>
      <c r="BG646" s="78"/>
      <c r="BH646" s="79"/>
      <c r="BI646" s="80"/>
      <c r="BJ646" s="137"/>
      <c r="BK646" s="138"/>
      <c r="BL646" s="139"/>
    </row>
    <row r="647" spans="2:64" ht="18.75" customHeight="1">
      <c r="B647" s="97"/>
      <c r="C647" s="98"/>
      <c r="D647" s="99"/>
      <c r="E647" s="81"/>
      <c r="F647" s="82"/>
      <c r="G647" s="82"/>
      <c r="H647" s="83"/>
      <c r="I647" s="140"/>
      <c r="J647" s="141"/>
      <c r="K647" s="142"/>
      <c r="L647" s="97"/>
      <c r="M647" s="98"/>
      <c r="N647" s="99"/>
      <c r="O647" s="84">
        <v>2</v>
      </c>
      <c r="P647" s="85"/>
      <c r="Q647" s="85"/>
      <c r="R647" s="86"/>
      <c r="S647" s="72">
        <v>1157.1</v>
      </c>
      <c r="T647" s="73"/>
      <c r="U647" s="73"/>
      <c r="V647" s="74"/>
      <c r="W647" s="87">
        <f>ABS(S647/E644*10^6*I644)</f>
        <v>10.222670381423008</v>
      </c>
      <c r="X647" s="70"/>
      <c r="Y647" s="70"/>
      <c r="Z647" s="71"/>
      <c r="AA647" s="97"/>
      <c r="AB647" s="99"/>
      <c r="AC647" s="97"/>
      <c r="AD647" s="99"/>
      <c r="AE647" s="72">
        <v>1.991287</v>
      </c>
      <c r="AF647" s="73"/>
      <c r="AG647" s="74"/>
      <c r="AH647" s="72">
        <f t="shared" si="123"/>
        <v>1.3</v>
      </c>
      <c r="AI647" s="73"/>
      <c r="AJ647" s="74"/>
      <c r="AK647" s="81"/>
      <c r="AL647" s="82"/>
      <c r="AM647" s="83"/>
      <c r="AN647" s="88">
        <f>Z580*AH647*AK644</f>
        <v>92.47052932202398</v>
      </c>
      <c r="AO647" s="89"/>
      <c r="AP647" s="89"/>
      <c r="AQ647" s="90"/>
      <c r="AR647" s="88">
        <f>AH581*AH647*AK644</f>
        <v>33.5205668792337</v>
      </c>
      <c r="AS647" s="89"/>
      <c r="AT647" s="89"/>
      <c r="AU647" s="90"/>
      <c r="AV647" s="69">
        <f>AH359</f>
        <v>1095000</v>
      </c>
      <c r="AW647" s="70"/>
      <c r="AX647" s="70"/>
      <c r="AY647" s="71"/>
      <c r="AZ647" s="69" t="str">
        <f t="shared" si="124"/>
        <v>∞</v>
      </c>
      <c r="BA647" s="70"/>
      <c r="BB647" s="70"/>
      <c r="BC647" s="71"/>
      <c r="BD647" s="72">
        <f t="shared" si="125"/>
        <v>0</v>
      </c>
      <c r="BE647" s="73"/>
      <c r="BF647" s="74"/>
      <c r="BG647" s="81"/>
      <c r="BH647" s="82"/>
      <c r="BI647" s="83"/>
      <c r="BJ647" s="122"/>
      <c r="BK647" s="123"/>
      <c r="BL647" s="124"/>
    </row>
    <row r="648" spans="2:64" ht="18.75" customHeight="1">
      <c r="B648" s="91">
        <v>1701</v>
      </c>
      <c r="C648" s="92"/>
      <c r="D648" s="93"/>
      <c r="E648" s="130">
        <v>228592821333.333</v>
      </c>
      <c r="F648" s="76"/>
      <c r="G648" s="76"/>
      <c r="H648" s="77"/>
      <c r="I648" s="131">
        <v>1420</v>
      </c>
      <c r="J648" s="132"/>
      <c r="K648" s="133"/>
      <c r="L648" s="91">
        <v>1</v>
      </c>
      <c r="M648" s="92"/>
      <c r="N648" s="93"/>
      <c r="O648" s="84">
        <v>1</v>
      </c>
      <c r="P648" s="85"/>
      <c r="Q648" s="85"/>
      <c r="R648" s="86"/>
      <c r="S648" s="72">
        <v>3070.26</v>
      </c>
      <c r="T648" s="73"/>
      <c r="U648" s="73"/>
      <c r="V648" s="74"/>
      <c r="W648" s="87">
        <f>ABS(S648/E648*10^6*I648)</f>
        <v>19.072205218739587</v>
      </c>
      <c r="X648" s="70"/>
      <c r="Y648" s="70"/>
      <c r="Z648" s="71"/>
      <c r="AA648" s="91">
        <v>60</v>
      </c>
      <c r="AB648" s="93"/>
      <c r="AC648" s="91">
        <v>14</v>
      </c>
      <c r="AD648" s="93"/>
      <c r="AE648" s="72">
        <v>1.420789</v>
      </c>
      <c r="AF648" s="73"/>
      <c r="AG648" s="74"/>
      <c r="AH648" s="72">
        <f aca="true" t="shared" si="126" ref="AH648:AH679">IF(AE648&lt;=-1,1.3*(1-AE648)/(1.6-AE648),IF(AE648&lt;1,1,1.3))</f>
        <v>1.3</v>
      </c>
      <c r="AI648" s="73"/>
      <c r="AJ648" s="74"/>
      <c r="AK648" s="75">
        <f>IF(AA648&lt;25,1,IF(AC648&lt;=12,1,(25/AA648)^(1/4)))</f>
        <v>0.8034284189446518</v>
      </c>
      <c r="AL648" s="76"/>
      <c r="AM648" s="77"/>
      <c r="AN648" s="88">
        <f>Z580*AH648*AK648</f>
        <v>83.55655557024379</v>
      </c>
      <c r="AO648" s="89"/>
      <c r="AP648" s="89"/>
      <c r="AQ648" s="90"/>
      <c r="AR648" s="88">
        <f>AH581*AH648*AK648</f>
        <v>30.289251394213373</v>
      </c>
      <c r="AS648" s="89"/>
      <c r="AT648" s="89"/>
      <c r="AU648" s="90"/>
      <c r="AV648" s="69">
        <f>AH359</f>
        <v>1095000</v>
      </c>
      <c r="AW648" s="70"/>
      <c r="AX648" s="70"/>
      <c r="AY648" s="71"/>
      <c r="AZ648" s="69" t="str">
        <f aca="true" t="shared" si="127" ref="AZ648:AZ679">IF(W648&lt;=AR648,"∞",2*10^6*AN648^3/W648^3)</f>
        <v>∞</v>
      </c>
      <c r="BA648" s="70"/>
      <c r="BB648" s="70"/>
      <c r="BC648" s="71"/>
      <c r="BD648" s="72">
        <f aca="true" t="shared" si="128" ref="BD648:BD679">IF(W648&lt;=AR648,0,AV648/AZ648)</f>
        <v>0</v>
      </c>
      <c r="BE648" s="73"/>
      <c r="BF648" s="74"/>
      <c r="BG648" s="75">
        <f>SUM(BD648:BD651)</f>
        <v>0</v>
      </c>
      <c r="BH648" s="76"/>
      <c r="BI648" s="77"/>
      <c r="BJ648" s="114" t="str">
        <f>IF(BG648&lt;=1,"O.K","N.G")</f>
        <v>O.K</v>
      </c>
      <c r="BK648" s="117"/>
      <c r="BL648" s="118"/>
    </row>
    <row r="649" spans="2:64" ht="18.75" customHeight="1">
      <c r="B649" s="94"/>
      <c r="C649" s="95"/>
      <c r="D649" s="96"/>
      <c r="E649" s="78"/>
      <c r="F649" s="79"/>
      <c r="G649" s="79"/>
      <c r="H649" s="80"/>
      <c r="I649" s="134"/>
      <c r="J649" s="135"/>
      <c r="K649" s="136"/>
      <c r="L649" s="97"/>
      <c r="M649" s="98"/>
      <c r="N649" s="99"/>
      <c r="O649" s="84">
        <v>2</v>
      </c>
      <c r="P649" s="85"/>
      <c r="Q649" s="85"/>
      <c r="R649" s="86"/>
      <c r="S649" s="72">
        <v>880.62</v>
      </c>
      <c r="T649" s="73"/>
      <c r="U649" s="73"/>
      <c r="V649" s="74"/>
      <c r="W649" s="87">
        <f>ABS(S649/E648*10^6*I648)</f>
        <v>5.470339762667154</v>
      </c>
      <c r="X649" s="70"/>
      <c r="Y649" s="70"/>
      <c r="Z649" s="71"/>
      <c r="AA649" s="94"/>
      <c r="AB649" s="96"/>
      <c r="AC649" s="94"/>
      <c r="AD649" s="96"/>
      <c r="AE649" s="72">
        <v>1.106415</v>
      </c>
      <c r="AF649" s="73"/>
      <c r="AG649" s="74"/>
      <c r="AH649" s="72">
        <f t="shared" si="126"/>
        <v>1.3</v>
      </c>
      <c r="AI649" s="73"/>
      <c r="AJ649" s="74"/>
      <c r="AK649" s="78"/>
      <c r="AL649" s="79"/>
      <c r="AM649" s="80"/>
      <c r="AN649" s="88">
        <f>Z580*AH649*AK648</f>
        <v>83.55655557024379</v>
      </c>
      <c r="AO649" s="89"/>
      <c r="AP649" s="89"/>
      <c r="AQ649" s="90"/>
      <c r="AR649" s="88">
        <f>AH581*AH649*AK648</f>
        <v>30.289251394213373</v>
      </c>
      <c r="AS649" s="89"/>
      <c r="AT649" s="89"/>
      <c r="AU649" s="90"/>
      <c r="AV649" s="69">
        <f>AH359</f>
        <v>1095000</v>
      </c>
      <c r="AW649" s="70"/>
      <c r="AX649" s="70"/>
      <c r="AY649" s="71"/>
      <c r="AZ649" s="69" t="str">
        <f t="shared" si="127"/>
        <v>∞</v>
      </c>
      <c r="BA649" s="70"/>
      <c r="BB649" s="70"/>
      <c r="BC649" s="71"/>
      <c r="BD649" s="72">
        <f t="shared" si="128"/>
        <v>0</v>
      </c>
      <c r="BE649" s="73"/>
      <c r="BF649" s="74"/>
      <c r="BG649" s="78"/>
      <c r="BH649" s="79"/>
      <c r="BI649" s="80"/>
      <c r="BJ649" s="137"/>
      <c r="BK649" s="138"/>
      <c r="BL649" s="139"/>
    </row>
    <row r="650" spans="2:64" ht="18.75" customHeight="1">
      <c r="B650" s="94"/>
      <c r="C650" s="95"/>
      <c r="D650" s="96"/>
      <c r="E650" s="78"/>
      <c r="F650" s="79"/>
      <c r="G650" s="79"/>
      <c r="H650" s="80"/>
      <c r="I650" s="134"/>
      <c r="J650" s="135"/>
      <c r="K650" s="136"/>
      <c r="L650" s="91">
        <v>2</v>
      </c>
      <c r="M650" s="92"/>
      <c r="N650" s="93"/>
      <c r="O650" s="84">
        <v>1</v>
      </c>
      <c r="P650" s="85"/>
      <c r="Q650" s="85"/>
      <c r="R650" s="86"/>
      <c r="S650" s="72">
        <v>1032.35</v>
      </c>
      <c r="T650" s="73"/>
      <c r="U650" s="73"/>
      <c r="V650" s="74"/>
      <c r="W650" s="87">
        <f>ABS(S650/E648*10^6*I648)</f>
        <v>6.412874172729936</v>
      </c>
      <c r="X650" s="70"/>
      <c r="Y650" s="70"/>
      <c r="Z650" s="71"/>
      <c r="AA650" s="94"/>
      <c r="AB650" s="96"/>
      <c r="AC650" s="94"/>
      <c r="AD650" s="96"/>
      <c r="AE650" s="72">
        <v>1.126171</v>
      </c>
      <c r="AF650" s="73"/>
      <c r="AG650" s="74"/>
      <c r="AH650" s="72">
        <f t="shared" si="126"/>
        <v>1.3</v>
      </c>
      <c r="AI650" s="73"/>
      <c r="AJ650" s="74"/>
      <c r="AK650" s="78"/>
      <c r="AL650" s="79"/>
      <c r="AM650" s="80"/>
      <c r="AN650" s="88">
        <f>Z580*AH650*AK648</f>
        <v>83.55655557024379</v>
      </c>
      <c r="AO650" s="89"/>
      <c r="AP650" s="89"/>
      <c r="AQ650" s="90"/>
      <c r="AR650" s="88">
        <f>AH581*AH650*AK648</f>
        <v>30.289251394213373</v>
      </c>
      <c r="AS650" s="89"/>
      <c r="AT650" s="89"/>
      <c r="AU650" s="90"/>
      <c r="AV650" s="69">
        <f>AH359</f>
        <v>1095000</v>
      </c>
      <c r="AW650" s="70"/>
      <c r="AX650" s="70"/>
      <c r="AY650" s="71"/>
      <c r="AZ650" s="69" t="str">
        <f t="shared" si="127"/>
        <v>∞</v>
      </c>
      <c r="BA650" s="70"/>
      <c r="BB650" s="70"/>
      <c r="BC650" s="71"/>
      <c r="BD650" s="72">
        <f t="shared" si="128"/>
        <v>0</v>
      </c>
      <c r="BE650" s="73"/>
      <c r="BF650" s="74"/>
      <c r="BG650" s="78"/>
      <c r="BH650" s="79"/>
      <c r="BI650" s="80"/>
      <c r="BJ650" s="137"/>
      <c r="BK650" s="138"/>
      <c r="BL650" s="139"/>
    </row>
    <row r="651" spans="2:64" ht="18.75" customHeight="1">
      <c r="B651" s="97"/>
      <c r="C651" s="98"/>
      <c r="D651" s="99"/>
      <c r="E651" s="81"/>
      <c r="F651" s="82"/>
      <c r="G651" s="82"/>
      <c r="H651" s="83"/>
      <c r="I651" s="140"/>
      <c r="J651" s="141"/>
      <c r="K651" s="142"/>
      <c r="L651" s="97"/>
      <c r="M651" s="98"/>
      <c r="N651" s="99"/>
      <c r="O651" s="84">
        <v>2</v>
      </c>
      <c r="P651" s="85"/>
      <c r="Q651" s="85"/>
      <c r="R651" s="86"/>
      <c r="S651" s="72">
        <v>802.27</v>
      </c>
      <c r="T651" s="73"/>
      <c r="U651" s="73"/>
      <c r="V651" s="74"/>
      <c r="W651" s="87">
        <f>ABS(S651/E648*10^6*I648)</f>
        <v>4.983635939900272</v>
      </c>
      <c r="X651" s="70"/>
      <c r="Y651" s="70"/>
      <c r="Z651" s="71"/>
      <c r="AA651" s="97"/>
      <c r="AB651" s="99"/>
      <c r="AC651" s="97"/>
      <c r="AD651" s="99"/>
      <c r="AE651" s="72">
        <v>1.095397</v>
      </c>
      <c r="AF651" s="73"/>
      <c r="AG651" s="74"/>
      <c r="AH651" s="72">
        <f t="shared" si="126"/>
        <v>1.3</v>
      </c>
      <c r="AI651" s="73"/>
      <c r="AJ651" s="74"/>
      <c r="AK651" s="81"/>
      <c r="AL651" s="82"/>
      <c r="AM651" s="83"/>
      <c r="AN651" s="88">
        <f>Z580*AH651*AK648</f>
        <v>83.55655557024379</v>
      </c>
      <c r="AO651" s="89"/>
      <c r="AP651" s="89"/>
      <c r="AQ651" s="90"/>
      <c r="AR651" s="88">
        <f>AH581*AH651*AK648</f>
        <v>30.289251394213373</v>
      </c>
      <c r="AS651" s="89"/>
      <c r="AT651" s="89"/>
      <c r="AU651" s="90"/>
      <c r="AV651" s="69">
        <f>AH359</f>
        <v>1095000</v>
      </c>
      <c r="AW651" s="70"/>
      <c r="AX651" s="70"/>
      <c r="AY651" s="71"/>
      <c r="AZ651" s="69" t="str">
        <f t="shared" si="127"/>
        <v>∞</v>
      </c>
      <c r="BA651" s="70"/>
      <c r="BB651" s="70"/>
      <c r="BC651" s="71"/>
      <c r="BD651" s="72">
        <f t="shared" si="128"/>
        <v>0</v>
      </c>
      <c r="BE651" s="73"/>
      <c r="BF651" s="74"/>
      <c r="BG651" s="81"/>
      <c r="BH651" s="82"/>
      <c r="BI651" s="83"/>
      <c r="BJ651" s="122"/>
      <c r="BK651" s="123"/>
      <c r="BL651" s="124"/>
    </row>
    <row r="652" spans="2:64" ht="18.75" customHeight="1">
      <c r="B652" s="91">
        <v>1801</v>
      </c>
      <c r="C652" s="92"/>
      <c r="D652" s="93"/>
      <c r="E652" s="130">
        <v>161861132000</v>
      </c>
      <c r="F652" s="76"/>
      <c r="G652" s="76"/>
      <c r="H652" s="77"/>
      <c r="I652" s="131">
        <v>1430</v>
      </c>
      <c r="J652" s="132"/>
      <c r="K652" s="133"/>
      <c r="L652" s="91">
        <v>1</v>
      </c>
      <c r="M652" s="92"/>
      <c r="N652" s="93"/>
      <c r="O652" s="84">
        <v>1</v>
      </c>
      <c r="P652" s="85"/>
      <c r="Q652" s="85"/>
      <c r="R652" s="86"/>
      <c r="S652" s="72">
        <v>2792.66</v>
      </c>
      <c r="T652" s="73"/>
      <c r="U652" s="73"/>
      <c r="V652" s="74"/>
      <c r="W652" s="87">
        <f>ABS(S652/E652*10^6*I652)</f>
        <v>24.67240745604077</v>
      </c>
      <c r="X652" s="70"/>
      <c r="Y652" s="70"/>
      <c r="Z652" s="71"/>
      <c r="AA652" s="91">
        <v>40</v>
      </c>
      <c r="AB652" s="93"/>
      <c r="AC652" s="91">
        <v>14</v>
      </c>
      <c r="AD652" s="93"/>
      <c r="AE652" s="72">
        <v>1.161482</v>
      </c>
      <c r="AF652" s="73"/>
      <c r="AG652" s="74"/>
      <c r="AH652" s="72">
        <f t="shared" si="126"/>
        <v>1.3</v>
      </c>
      <c r="AI652" s="73"/>
      <c r="AJ652" s="74"/>
      <c r="AK652" s="75">
        <f>IF(AA652&lt;25,1,IF(AC652&lt;=12,1,(25/AA652)^(1/4)))</f>
        <v>0.8891397050194614</v>
      </c>
      <c r="AL652" s="76"/>
      <c r="AM652" s="77"/>
      <c r="AN652" s="88">
        <f>Z580*AH652*AK652</f>
        <v>92.47052932202398</v>
      </c>
      <c r="AO652" s="89"/>
      <c r="AP652" s="89"/>
      <c r="AQ652" s="90"/>
      <c r="AR652" s="88">
        <f>AH581*AH652*AK652</f>
        <v>33.5205668792337</v>
      </c>
      <c r="AS652" s="89"/>
      <c r="AT652" s="89"/>
      <c r="AU652" s="90"/>
      <c r="AV652" s="69">
        <f>AH359</f>
        <v>1095000</v>
      </c>
      <c r="AW652" s="70"/>
      <c r="AX652" s="70"/>
      <c r="AY652" s="71"/>
      <c r="AZ652" s="69" t="str">
        <f t="shared" si="127"/>
        <v>∞</v>
      </c>
      <c r="BA652" s="70"/>
      <c r="BB652" s="70"/>
      <c r="BC652" s="71"/>
      <c r="BD652" s="72">
        <f t="shared" si="128"/>
        <v>0</v>
      </c>
      <c r="BE652" s="73"/>
      <c r="BF652" s="74"/>
      <c r="BG652" s="75">
        <f>SUM(BD652:BD655)</f>
        <v>0</v>
      </c>
      <c r="BH652" s="76"/>
      <c r="BI652" s="77"/>
      <c r="BJ652" s="114" t="str">
        <f>IF(BG652&lt;=1,"O.K","N.G")</f>
        <v>O.K</v>
      </c>
      <c r="BK652" s="117"/>
      <c r="BL652" s="118"/>
    </row>
    <row r="653" spans="2:64" ht="18.75" customHeight="1">
      <c r="B653" s="94"/>
      <c r="C653" s="95"/>
      <c r="D653" s="96"/>
      <c r="E653" s="78"/>
      <c r="F653" s="79"/>
      <c r="G653" s="79"/>
      <c r="H653" s="80"/>
      <c r="I653" s="134"/>
      <c r="J653" s="135"/>
      <c r="K653" s="136"/>
      <c r="L653" s="97"/>
      <c r="M653" s="98"/>
      <c r="N653" s="99"/>
      <c r="O653" s="84">
        <v>2</v>
      </c>
      <c r="P653" s="85"/>
      <c r="Q653" s="85"/>
      <c r="R653" s="86"/>
      <c r="S653" s="72">
        <v>1977.24</v>
      </c>
      <c r="T653" s="73"/>
      <c r="U653" s="73"/>
      <c r="V653" s="74"/>
      <c r="W653" s="87">
        <f>ABS(S653/E652*10^6*I652)</f>
        <v>17.468388890298876</v>
      </c>
      <c r="X653" s="70"/>
      <c r="Y653" s="70"/>
      <c r="Z653" s="71"/>
      <c r="AA653" s="94"/>
      <c r="AB653" s="96"/>
      <c r="AC653" s="94"/>
      <c r="AD653" s="96"/>
      <c r="AE653" s="72">
        <v>1.110225</v>
      </c>
      <c r="AF653" s="73"/>
      <c r="AG653" s="74"/>
      <c r="AH653" s="72">
        <f t="shared" si="126"/>
        <v>1.3</v>
      </c>
      <c r="AI653" s="73"/>
      <c r="AJ653" s="74"/>
      <c r="AK653" s="78"/>
      <c r="AL653" s="79"/>
      <c r="AM653" s="80"/>
      <c r="AN653" s="88">
        <f>Z580*AH653*AK652</f>
        <v>92.47052932202398</v>
      </c>
      <c r="AO653" s="89"/>
      <c r="AP653" s="89"/>
      <c r="AQ653" s="90"/>
      <c r="AR653" s="88">
        <f>AH581*AH653*AK652</f>
        <v>33.5205668792337</v>
      </c>
      <c r="AS653" s="89"/>
      <c r="AT653" s="89"/>
      <c r="AU653" s="90"/>
      <c r="AV653" s="69">
        <f>AH359</f>
        <v>1095000</v>
      </c>
      <c r="AW653" s="70"/>
      <c r="AX653" s="70"/>
      <c r="AY653" s="71"/>
      <c r="AZ653" s="69" t="str">
        <f t="shared" si="127"/>
        <v>∞</v>
      </c>
      <c r="BA653" s="70"/>
      <c r="BB653" s="70"/>
      <c r="BC653" s="71"/>
      <c r="BD653" s="72">
        <f t="shared" si="128"/>
        <v>0</v>
      </c>
      <c r="BE653" s="73"/>
      <c r="BF653" s="74"/>
      <c r="BG653" s="78"/>
      <c r="BH653" s="79"/>
      <c r="BI653" s="80"/>
      <c r="BJ653" s="137"/>
      <c r="BK653" s="138"/>
      <c r="BL653" s="139"/>
    </row>
    <row r="654" spans="2:64" ht="18.75" customHeight="1">
      <c r="B654" s="94"/>
      <c r="C654" s="95"/>
      <c r="D654" s="96"/>
      <c r="E654" s="78"/>
      <c r="F654" s="79"/>
      <c r="G654" s="79"/>
      <c r="H654" s="80"/>
      <c r="I654" s="134"/>
      <c r="J654" s="135"/>
      <c r="K654" s="136"/>
      <c r="L654" s="91">
        <v>2</v>
      </c>
      <c r="M654" s="92"/>
      <c r="N654" s="93"/>
      <c r="O654" s="84">
        <v>1</v>
      </c>
      <c r="P654" s="85"/>
      <c r="Q654" s="85"/>
      <c r="R654" s="86"/>
      <c r="S654" s="72">
        <v>868.62</v>
      </c>
      <c r="T654" s="73"/>
      <c r="U654" s="73"/>
      <c r="V654" s="74"/>
      <c r="W654" s="87">
        <f>ABS(S654/E652*10^6*I652)</f>
        <v>7.6740263993705415</v>
      </c>
      <c r="X654" s="70"/>
      <c r="Y654" s="70"/>
      <c r="Z654" s="71"/>
      <c r="AA654" s="94"/>
      <c r="AB654" s="96"/>
      <c r="AC654" s="94"/>
      <c r="AD654" s="96"/>
      <c r="AE654" s="72">
        <v>1.049059</v>
      </c>
      <c r="AF654" s="73"/>
      <c r="AG654" s="74"/>
      <c r="AH654" s="72">
        <f t="shared" si="126"/>
        <v>1.3</v>
      </c>
      <c r="AI654" s="73"/>
      <c r="AJ654" s="74"/>
      <c r="AK654" s="78"/>
      <c r="AL654" s="79"/>
      <c r="AM654" s="80"/>
      <c r="AN654" s="88">
        <f>Z580*AH654*AK652</f>
        <v>92.47052932202398</v>
      </c>
      <c r="AO654" s="89"/>
      <c r="AP654" s="89"/>
      <c r="AQ654" s="90"/>
      <c r="AR654" s="88">
        <f>AH581*AH654*AK652</f>
        <v>33.5205668792337</v>
      </c>
      <c r="AS654" s="89"/>
      <c r="AT654" s="89"/>
      <c r="AU654" s="90"/>
      <c r="AV654" s="69">
        <f>AH359</f>
        <v>1095000</v>
      </c>
      <c r="AW654" s="70"/>
      <c r="AX654" s="70"/>
      <c r="AY654" s="71"/>
      <c r="AZ654" s="69" t="str">
        <f t="shared" si="127"/>
        <v>∞</v>
      </c>
      <c r="BA654" s="70"/>
      <c r="BB654" s="70"/>
      <c r="BC654" s="71"/>
      <c r="BD654" s="72">
        <f t="shared" si="128"/>
        <v>0</v>
      </c>
      <c r="BE654" s="73"/>
      <c r="BF654" s="74"/>
      <c r="BG654" s="78"/>
      <c r="BH654" s="79"/>
      <c r="BI654" s="80"/>
      <c r="BJ654" s="137"/>
      <c r="BK654" s="138"/>
      <c r="BL654" s="139"/>
    </row>
    <row r="655" spans="2:64" ht="18.75" customHeight="1">
      <c r="B655" s="97"/>
      <c r="C655" s="98"/>
      <c r="D655" s="99"/>
      <c r="E655" s="81"/>
      <c r="F655" s="82"/>
      <c r="G655" s="82"/>
      <c r="H655" s="83"/>
      <c r="I655" s="140"/>
      <c r="J655" s="141"/>
      <c r="K655" s="142"/>
      <c r="L655" s="97"/>
      <c r="M655" s="98"/>
      <c r="N655" s="99"/>
      <c r="O655" s="84">
        <v>2</v>
      </c>
      <c r="P655" s="85"/>
      <c r="Q655" s="85"/>
      <c r="R655" s="86"/>
      <c r="S655" s="72">
        <v>632.56</v>
      </c>
      <c r="T655" s="73"/>
      <c r="U655" s="73"/>
      <c r="V655" s="74"/>
      <c r="W655" s="87">
        <f>ABS(S655/E652*10^6*I652)</f>
        <v>5.588499158649155</v>
      </c>
      <c r="X655" s="70"/>
      <c r="Y655" s="70"/>
      <c r="Z655" s="71"/>
      <c r="AA655" s="97"/>
      <c r="AB655" s="99"/>
      <c r="AC655" s="97"/>
      <c r="AD655" s="99"/>
      <c r="AE655" s="72">
        <v>1.035263</v>
      </c>
      <c r="AF655" s="73"/>
      <c r="AG655" s="74"/>
      <c r="AH655" s="72">
        <f t="shared" si="126"/>
        <v>1.3</v>
      </c>
      <c r="AI655" s="73"/>
      <c r="AJ655" s="74"/>
      <c r="AK655" s="81"/>
      <c r="AL655" s="82"/>
      <c r="AM655" s="83"/>
      <c r="AN655" s="88">
        <f>Z580*AH655*AK652</f>
        <v>92.47052932202398</v>
      </c>
      <c r="AO655" s="89"/>
      <c r="AP655" s="89"/>
      <c r="AQ655" s="90"/>
      <c r="AR655" s="88">
        <f>AH581*AH655*AK652</f>
        <v>33.5205668792337</v>
      </c>
      <c r="AS655" s="89"/>
      <c r="AT655" s="89"/>
      <c r="AU655" s="90"/>
      <c r="AV655" s="69">
        <f>AH359</f>
        <v>1095000</v>
      </c>
      <c r="AW655" s="70"/>
      <c r="AX655" s="70"/>
      <c r="AY655" s="71"/>
      <c r="AZ655" s="69" t="str">
        <f t="shared" si="127"/>
        <v>∞</v>
      </c>
      <c r="BA655" s="70"/>
      <c r="BB655" s="70"/>
      <c r="BC655" s="71"/>
      <c r="BD655" s="72">
        <f t="shared" si="128"/>
        <v>0</v>
      </c>
      <c r="BE655" s="73"/>
      <c r="BF655" s="74"/>
      <c r="BG655" s="81"/>
      <c r="BH655" s="82"/>
      <c r="BI655" s="83"/>
      <c r="BJ655" s="122"/>
      <c r="BK655" s="123"/>
      <c r="BL655" s="124"/>
    </row>
    <row r="656" spans="2:64" ht="18.75" customHeight="1">
      <c r="B656" s="91">
        <v>1901</v>
      </c>
      <c r="C656" s="92"/>
      <c r="D656" s="93"/>
      <c r="E656" s="130">
        <v>161861132000</v>
      </c>
      <c r="F656" s="76"/>
      <c r="G656" s="76"/>
      <c r="H656" s="77"/>
      <c r="I656" s="131">
        <v>1430</v>
      </c>
      <c r="J656" s="132"/>
      <c r="K656" s="133"/>
      <c r="L656" s="91">
        <v>1</v>
      </c>
      <c r="M656" s="92"/>
      <c r="N656" s="93"/>
      <c r="O656" s="84">
        <v>1</v>
      </c>
      <c r="P656" s="85"/>
      <c r="Q656" s="85"/>
      <c r="R656" s="86"/>
      <c r="S656" s="72">
        <v>3025.14</v>
      </c>
      <c r="T656" s="73"/>
      <c r="U656" s="73"/>
      <c r="V656" s="74"/>
      <c r="W656" s="87">
        <f>ABS(S656/E656*10^6*I656)</f>
        <v>26.726306350063087</v>
      </c>
      <c r="X656" s="70"/>
      <c r="Y656" s="70"/>
      <c r="Z656" s="71"/>
      <c r="AA656" s="91">
        <v>40</v>
      </c>
      <c r="AB656" s="93"/>
      <c r="AC656" s="91">
        <v>14</v>
      </c>
      <c r="AD656" s="93"/>
      <c r="AE656" s="72">
        <v>1.652506</v>
      </c>
      <c r="AF656" s="73"/>
      <c r="AG656" s="74"/>
      <c r="AH656" s="72">
        <f t="shared" si="126"/>
        <v>1.3</v>
      </c>
      <c r="AI656" s="73"/>
      <c r="AJ656" s="74"/>
      <c r="AK656" s="75">
        <f>IF(AA656&lt;25,1,IF(AC656&lt;=12,1,(25/AA656)^(1/4)))</f>
        <v>0.8891397050194614</v>
      </c>
      <c r="AL656" s="76"/>
      <c r="AM656" s="77"/>
      <c r="AN656" s="88">
        <f>Z580*AH656*AK656</f>
        <v>92.47052932202398</v>
      </c>
      <c r="AO656" s="89"/>
      <c r="AP656" s="89"/>
      <c r="AQ656" s="90"/>
      <c r="AR656" s="88">
        <f>AH581*AH656*AK656</f>
        <v>33.5205668792337</v>
      </c>
      <c r="AS656" s="89"/>
      <c r="AT656" s="89"/>
      <c r="AU656" s="90"/>
      <c r="AV656" s="69">
        <f>AH359</f>
        <v>1095000</v>
      </c>
      <c r="AW656" s="70"/>
      <c r="AX656" s="70"/>
      <c r="AY656" s="71"/>
      <c r="AZ656" s="69" t="str">
        <f t="shared" si="127"/>
        <v>∞</v>
      </c>
      <c r="BA656" s="70"/>
      <c r="BB656" s="70"/>
      <c r="BC656" s="71"/>
      <c r="BD656" s="72">
        <f t="shared" si="128"/>
        <v>0</v>
      </c>
      <c r="BE656" s="73"/>
      <c r="BF656" s="74"/>
      <c r="BG656" s="75">
        <f>SUM(BD656:BD659)</f>
        <v>0</v>
      </c>
      <c r="BH656" s="76"/>
      <c r="BI656" s="77"/>
      <c r="BJ656" s="114" t="str">
        <f>IF(BG656&lt;=1,"O.K","N.G")</f>
        <v>O.K</v>
      </c>
      <c r="BK656" s="117"/>
      <c r="BL656" s="118"/>
    </row>
    <row r="657" spans="2:64" ht="18.75" customHeight="1">
      <c r="B657" s="94"/>
      <c r="C657" s="95"/>
      <c r="D657" s="96"/>
      <c r="E657" s="78"/>
      <c r="F657" s="79"/>
      <c r="G657" s="79"/>
      <c r="H657" s="80"/>
      <c r="I657" s="134"/>
      <c r="J657" s="135"/>
      <c r="K657" s="136"/>
      <c r="L657" s="97"/>
      <c r="M657" s="98"/>
      <c r="N657" s="99"/>
      <c r="O657" s="84">
        <v>2</v>
      </c>
      <c r="P657" s="85"/>
      <c r="Q657" s="85"/>
      <c r="R657" s="86"/>
      <c r="S657" s="72">
        <v>1161.16</v>
      </c>
      <c r="T657" s="73"/>
      <c r="U657" s="73"/>
      <c r="V657" s="74"/>
      <c r="W657" s="87">
        <f>ABS(S657/E656*10^6*I656)</f>
        <v>10.258539400305196</v>
      </c>
      <c r="X657" s="70"/>
      <c r="Y657" s="70"/>
      <c r="Z657" s="71"/>
      <c r="AA657" s="94"/>
      <c r="AB657" s="96"/>
      <c r="AC657" s="94"/>
      <c r="AD657" s="96"/>
      <c r="AE657" s="72">
        <v>1.216152</v>
      </c>
      <c r="AF657" s="73"/>
      <c r="AG657" s="74"/>
      <c r="AH657" s="72">
        <f t="shared" si="126"/>
        <v>1.3</v>
      </c>
      <c r="AI657" s="73"/>
      <c r="AJ657" s="74"/>
      <c r="AK657" s="78"/>
      <c r="AL657" s="79"/>
      <c r="AM657" s="80"/>
      <c r="AN657" s="88">
        <f>Z580*AH657*AK656</f>
        <v>92.47052932202398</v>
      </c>
      <c r="AO657" s="89"/>
      <c r="AP657" s="89"/>
      <c r="AQ657" s="90"/>
      <c r="AR657" s="88">
        <f>AH581*AH657*AK656</f>
        <v>33.5205668792337</v>
      </c>
      <c r="AS657" s="89"/>
      <c r="AT657" s="89"/>
      <c r="AU657" s="90"/>
      <c r="AV657" s="69">
        <f>AH359</f>
        <v>1095000</v>
      </c>
      <c r="AW657" s="70"/>
      <c r="AX657" s="70"/>
      <c r="AY657" s="71"/>
      <c r="AZ657" s="69" t="str">
        <f t="shared" si="127"/>
        <v>∞</v>
      </c>
      <c r="BA657" s="70"/>
      <c r="BB657" s="70"/>
      <c r="BC657" s="71"/>
      <c r="BD657" s="72">
        <f t="shared" si="128"/>
        <v>0</v>
      </c>
      <c r="BE657" s="73"/>
      <c r="BF657" s="74"/>
      <c r="BG657" s="78"/>
      <c r="BH657" s="79"/>
      <c r="BI657" s="80"/>
      <c r="BJ657" s="137"/>
      <c r="BK657" s="138"/>
      <c r="BL657" s="139"/>
    </row>
    <row r="658" spans="2:64" ht="18.75" customHeight="1">
      <c r="B658" s="94"/>
      <c r="C658" s="95"/>
      <c r="D658" s="96"/>
      <c r="E658" s="78"/>
      <c r="F658" s="79"/>
      <c r="G658" s="79"/>
      <c r="H658" s="80"/>
      <c r="I658" s="134"/>
      <c r="J658" s="135"/>
      <c r="K658" s="136"/>
      <c r="L658" s="91">
        <v>2</v>
      </c>
      <c r="M658" s="92"/>
      <c r="N658" s="93"/>
      <c r="O658" s="84">
        <v>1</v>
      </c>
      <c r="P658" s="85"/>
      <c r="Q658" s="85"/>
      <c r="R658" s="86"/>
      <c r="S658" s="72">
        <v>1026.7</v>
      </c>
      <c r="T658" s="73"/>
      <c r="U658" s="73"/>
      <c r="V658" s="74"/>
      <c r="W658" s="87">
        <f>ABS(S658/E656*10^6*I656)</f>
        <v>9.070621105009941</v>
      </c>
      <c r="X658" s="70"/>
      <c r="Y658" s="70"/>
      <c r="Z658" s="71"/>
      <c r="AA658" s="94"/>
      <c r="AB658" s="96"/>
      <c r="AC658" s="94"/>
      <c r="AD658" s="96"/>
      <c r="AE658" s="72">
        <v>1.185831</v>
      </c>
      <c r="AF658" s="73"/>
      <c r="AG658" s="74"/>
      <c r="AH658" s="72">
        <f t="shared" si="126"/>
        <v>1.3</v>
      </c>
      <c r="AI658" s="73"/>
      <c r="AJ658" s="74"/>
      <c r="AK658" s="78"/>
      <c r="AL658" s="79"/>
      <c r="AM658" s="80"/>
      <c r="AN658" s="88">
        <f>Z580*AH658*AK656</f>
        <v>92.47052932202398</v>
      </c>
      <c r="AO658" s="89"/>
      <c r="AP658" s="89"/>
      <c r="AQ658" s="90"/>
      <c r="AR658" s="88">
        <f>AH581*AH658*AK656</f>
        <v>33.5205668792337</v>
      </c>
      <c r="AS658" s="89"/>
      <c r="AT658" s="89"/>
      <c r="AU658" s="90"/>
      <c r="AV658" s="69">
        <f>AH359</f>
        <v>1095000</v>
      </c>
      <c r="AW658" s="70"/>
      <c r="AX658" s="70"/>
      <c r="AY658" s="71"/>
      <c r="AZ658" s="69" t="str">
        <f t="shared" si="127"/>
        <v>∞</v>
      </c>
      <c r="BA658" s="70"/>
      <c r="BB658" s="70"/>
      <c r="BC658" s="71"/>
      <c r="BD658" s="72">
        <f t="shared" si="128"/>
        <v>0</v>
      </c>
      <c r="BE658" s="73"/>
      <c r="BF658" s="74"/>
      <c r="BG658" s="78"/>
      <c r="BH658" s="79"/>
      <c r="BI658" s="80"/>
      <c r="BJ658" s="137"/>
      <c r="BK658" s="138"/>
      <c r="BL658" s="139"/>
    </row>
    <row r="659" spans="2:64" ht="18.75" customHeight="1">
      <c r="B659" s="97"/>
      <c r="C659" s="98"/>
      <c r="D659" s="99"/>
      <c r="E659" s="81"/>
      <c r="F659" s="82"/>
      <c r="G659" s="82"/>
      <c r="H659" s="83"/>
      <c r="I659" s="140"/>
      <c r="J659" s="141"/>
      <c r="K659" s="142"/>
      <c r="L659" s="97"/>
      <c r="M659" s="98"/>
      <c r="N659" s="99"/>
      <c r="O659" s="84">
        <v>2</v>
      </c>
      <c r="P659" s="85"/>
      <c r="Q659" s="85"/>
      <c r="R659" s="86"/>
      <c r="S659" s="72">
        <v>320.5</v>
      </c>
      <c r="T659" s="73"/>
      <c r="U659" s="73"/>
      <c r="V659" s="74"/>
      <c r="W659" s="87">
        <f>ABS(S659/E656*10^6*I656)</f>
        <v>2.8315321556011357</v>
      </c>
      <c r="X659" s="70"/>
      <c r="Y659" s="70"/>
      <c r="Z659" s="71"/>
      <c r="AA659" s="97"/>
      <c r="AB659" s="99"/>
      <c r="AC659" s="97"/>
      <c r="AD659" s="99"/>
      <c r="AE659" s="72">
        <v>1.056203</v>
      </c>
      <c r="AF659" s="73"/>
      <c r="AG659" s="74"/>
      <c r="AH659" s="72">
        <f t="shared" si="126"/>
        <v>1.3</v>
      </c>
      <c r="AI659" s="73"/>
      <c r="AJ659" s="74"/>
      <c r="AK659" s="81"/>
      <c r="AL659" s="82"/>
      <c r="AM659" s="83"/>
      <c r="AN659" s="88">
        <f>Z580*AH659*AK656</f>
        <v>92.47052932202398</v>
      </c>
      <c r="AO659" s="89"/>
      <c r="AP659" s="89"/>
      <c r="AQ659" s="90"/>
      <c r="AR659" s="88">
        <f>AH581*AH659*AK656</f>
        <v>33.5205668792337</v>
      </c>
      <c r="AS659" s="89"/>
      <c r="AT659" s="89"/>
      <c r="AU659" s="90"/>
      <c r="AV659" s="69">
        <f>AH359</f>
        <v>1095000</v>
      </c>
      <c r="AW659" s="70"/>
      <c r="AX659" s="70"/>
      <c r="AY659" s="71"/>
      <c r="AZ659" s="69" t="str">
        <f t="shared" si="127"/>
        <v>∞</v>
      </c>
      <c r="BA659" s="70"/>
      <c r="BB659" s="70"/>
      <c r="BC659" s="71"/>
      <c r="BD659" s="72">
        <f t="shared" si="128"/>
        <v>0</v>
      </c>
      <c r="BE659" s="73"/>
      <c r="BF659" s="74"/>
      <c r="BG659" s="81"/>
      <c r="BH659" s="82"/>
      <c r="BI659" s="83"/>
      <c r="BJ659" s="122"/>
      <c r="BK659" s="123"/>
      <c r="BL659" s="124"/>
    </row>
    <row r="660" spans="2:64" ht="18.75" customHeight="1">
      <c r="B660" s="91">
        <v>2001</v>
      </c>
      <c r="C660" s="92"/>
      <c r="D660" s="93"/>
      <c r="E660" s="130">
        <v>195223979166.666</v>
      </c>
      <c r="F660" s="76"/>
      <c r="G660" s="76"/>
      <c r="H660" s="77"/>
      <c r="I660" s="131">
        <v>1425</v>
      </c>
      <c r="J660" s="132"/>
      <c r="K660" s="133"/>
      <c r="L660" s="91">
        <v>1</v>
      </c>
      <c r="M660" s="92"/>
      <c r="N660" s="93"/>
      <c r="O660" s="84">
        <v>1</v>
      </c>
      <c r="P660" s="85"/>
      <c r="Q660" s="85"/>
      <c r="R660" s="86"/>
      <c r="S660" s="72">
        <v>4072.48</v>
      </c>
      <c r="T660" s="73"/>
      <c r="U660" s="73"/>
      <c r="V660" s="74"/>
      <c r="W660" s="87">
        <f>ABS(S660/E660*10^6*I660)</f>
        <v>29.72628682589058</v>
      </c>
      <c r="X660" s="70"/>
      <c r="Y660" s="70"/>
      <c r="Z660" s="71"/>
      <c r="AA660" s="91">
        <v>50</v>
      </c>
      <c r="AB660" s="93"/>
      <c r="AC660" s="91">
        <v>14</v>
      </c>
      <c r="AD660" s="93"/>
      <c r="AE660" s="72">
        <v>1</v>
      </c>
      <c r="AF660" s="73"/>
      <c r="AG660" s="74"/>
      <c r="AH660" s="72">
        <f t="shared" si="126"/>
        <v>1.3</v>
      </c>
      <c r="AI660" s="73"/>
      <c r="AJ660" s="74"/>
      <c r="AK660" s="75">
        <f>IF(AA660&lt;25,1,IF(AC660&lt;=12,1,(25/AA660)^(1/4)))</f>
        <v>0.8408964152537145</v>
      </c>
      <c r="AL660" s="76"/>
      <c r="AM660" s="77"/>
      <c r="AN660" s="88">
        <f>Z580*AH660*AK660</f>
        <v>87.45322718638631</v>
      </c>
      <c r="AO660" s="89"/>
      <c r="AP660" s="89"/>
      <c r="AQ660" s="90"/>
      <c r="AR660" s="88">
        <f>AH581*AH660*AK660</f>
        <v>31.70179485506504</v>
      </c>
      <c r="AS660" s="89"/>
      <c r="AT660" s="89"/>
      <c r="AU660" s="90"/>
      <c r="AV660" s="69">
        <f>AH359</f>
        <v>1095000</v>
      </c>
      <c r="AW660" s="70"/>
      <c r="AX660" s="70"/>
      <c r="AY660" s="71"/>
      <c r="AZ660" s="69" t="str">
        <f t="shared" si="127"/>
        <v>∞</v>
      </c>
      <c r="BA660" s="70"/>
      <c r="BB660" s="70"/>
      <c r="BC660" s="71"/>
      <c r="BD660" s="72">
        <f t="shared" si="128"/>
        <v>0</v>
      </c>
      <c r="BE660" s="73"/>
      <c r="BF660" s="74"/>
      <c r="BG660" s="75">
        <f>SUM(BD660:BD663)</f>
        <v>0</v>
      </c>
      <c r="BH660" s="76"/>
      <c r="BI660" s="77"/>
      <c r="BJ660" s="114" t="str">
        <f>IF(BG660&lt;=1,"O.K","N.G")</f>
        <v>O.K</v>
      </c>
      <c r="BK660" s="117"/>
      <c r="BL660" s="118"/>
    </row>
    <row r="661" spans="2:64" ht="18.75" customHeight="1">
      <c r="B661" s="94"/>
      <c r="C661" s="95"/>
      <c r="D661" s="96"/>
      <c r="E661" s="78"/>
      <c r="F661" s="79"/>
      <c r="G661" s="79"/>
      <c r="H661" s="80"/>
      <c r="I661" s="134"/>
      <c r="J661" s="135"/>
      <c r="K661" s="136"/>
      <c r="L661" s="97"/>
      <c r="M661" s="98"/>
      <c r="N661" s="99"/>
      <c r="O661" s="84">
        <v>2</v>
      </c>
      <c r="P661" s="85"/>
      <c r="Q661" s="85"/>
      <c r="R661" s="86"/>
      <c r="S661" s="72">
        <v>487.97</v>
      </c>
      <c r="T661" s="73"/>
      <c r="U661" s="73"/>
      <c r="V661" s="74"/>
      <c r="W661" s="87">
        <f>ABS(S661/E660*10^6*I660)</f>
        <v>3.5618434424306145</v>
      </c>
      <c r="X661" s="70"/>
      <c r="Y661" s="70"/>
      <c r="Z661" s="71"/>
      <c r="AA661" s="94"/>
      <c r="AB661" s="96"/>
      <c r="AC661" s="94"/>
      <c r="AD661" s="96"/>
      <c r="AE661" s="72">
        <v>1</v>
      </c>
      <c r="AF661" s="73"/>
      <c r="AG661" s="74"/>
      <c r="AH661" s="72">
        <f t="shared" si="126"/>
        <v>1.3</v>
      </c>
      <c r="AI661" s="73"/>
      <c r="AJ661" s="74"/>
      <c r="AK661" s="78"/>
      <c r="AL661" s="79"/>
      <c r="AM661" s="80"/>
      <c r="AN661" s="88">
        <f>Z580*AH661*AK660</f>
        <v>87.45322718638631</v>
      </c>
      <c r="AO661" s="89"/>
      <c r="AP661" s="89"/>
      <c r="AQ661" s="90"/>
      <c r="AR661" s="88">
        <f>AH581*AH661*AK660</f>
        <v>31.70179485506504</v>
      </c>
      <c r="AS661" s="89"/>
      <c r="AT661" s="89"/>
      <c r="AU661" s="90"/>
      <c r="AV661" s="69">
        <f>AH359</f>
        <v>1095000</v>
      </c>
      <c r="AW661" s="70"/>
      <c r="AX661" s="70"/>
      <c r="AY661" s="71"/>
      <c r="AZ661" s="69" t="str">
        <f t="shared" si="127"/>
        <v>∞</v>
      </c>
      <c r="BA661" s="70"/>
      <c r="BB661" s="70"/>
      <c r="BC661" s="71"/>
      <c r="BD661" s="72">
        <f t="shared" si="128"/>
        <v>0</v>
      </c>
      <c r="BE661" s="73"/>
      <c r="BF661" s="74"/>
      <c r="BG661" s="78"/>
      <c r="BH661" s="79"/>
      <c r="BI661" s="80"/>
      <c r="BJ661" s="137"/>
      <c r="BK661" s="138"/>
      <c r="BL661" s="139"/>
    </row>
    <row r="662" spans="2:64" ht="18.75" customHeight="1">
      <c r="B662" s="94"/>
      <c r="C662" s="95"/>
      <c r="D662" s="96"/>
      <c r="E662" s="78"/>
      <c r="F662" s="79"/>
      <c r="G662" s="79"/>
      <c r="H662" s="80"/>
      <c r="I662" s="134"/>
      <c r="J662" s="135"/>
      <c r="K662" s="136"/>
      <c r="L662" s="91">
        <v>2</v>
      </c>
      <c r="M662" s="92"/>
      <c r="N662" s="93"/>
      <c r="O662" s="84">
        <v>1</v>
      </c>
      <c r="P662" s="85"/>
      <c r="Q662" s="85"/>
      <c r="R662" s="86"/>
      <c r="S662" s="72">
        <v>1500.47</v>
      </c>
      <c r="T662" s="73"/>
      <c r="U662" s="73"/>
      <c r="V662" s="74"/>
      <c r="W662" s="87">
        <f>ABS(S662/E660*10^6*I660)</f>
        <v>10.952393036588035</v>
      </c>
      <c r="X662" s="70"/>
      <c r="Y662" s="70"/>
      <c r="Z662" s="71"/>
      <c r="AA662" s="94"/>
      <c r="AB662" s="96"/>
      <c r="AC662" s="94"/>
      <c r="AD662" s="96"/>
      <c r="AE662" s="72">
        <v>1</v>
      </c>
      <c r="AF662" s="73"/>
      <c r="AG662" s="74"/>
      <c r="AH662" s="72">
        <f t="shared" si="126"/>
        <v>1.3</v>
      </c>
      <c r="AI662" s="73"/>
      <c r="AJ662" s="74"/>
      <c r="AK662" s="78"/>
      <c r="AL662" s="79"/>
      <c r="AM662" s="80"/>
      <c r="AN662" s="88">
        <f>Z580*AH662*AK660</f>
        <v>87.45322718638631</v>
      </c>
      <c r="AO662" s="89"/>
      <c r="AP662" s="89"/>
      <c r="AQ662" s="90"/>
      <c r="AR662" s="88">
        <f>AH581*AH662*AK660</f>
        <v>31.70179485506504</v>
      </c>
      <c r="AS662" s="89"/>
      <c r="AT662" s="89"/>
      <c r="AU662" s="90"/>
      <c r="AV662" s="69">
        <f>AH359</f>
        <v>1095000</v>
      </c>
      <c r="AW662" s="70"/>
      <c r="AX662" s="70"/>
      <c r="AY662" s="71"/>
      <c r="AZ662" s="69" t="str">
        <f t="shared" si="127"/>
        <v>∞</v>
      </c>
      <c r="BA662" s="70"/>
      <c r="BB662" s="70"/>
      <c r="BC662" s="71"/>
      <c r="BD662" s="72">
        <f t="shared" si="128"/>
        <v>0</v>
      </c>
      <c r="BE662" s="73"/>
      <c r="BF662" s="74"/>
      <c r="BG662" s="78"/>
      <c r="BH662" s="79"/>
      <c r="BI662" s="80"/>
      <c r="BJ662" s="137"/>
      <c r="BK662" s="138"/>
      <c r="BL662" s="139"/>
    </row>
    <row r="663" spans="2:64" ht="18.75" customHeight="1">
      <c r="B663" s="97"/>
      <c r="C663" s="98"/>
      <c r="D663" s="99"/>
      <c r="E663" s="81"/>
      <c r="F663" s="82"/>
      <c r="G663" s="82"/>
      <c r="H663" s="83"/>
      <c r="I663" s="140"/>
      <c r="J663" s="141"/>
      <c r="K663" s="142"/>
      <c r="L663" s="97"/>
      <c r="M663" s="98"/>
      <c r="N663" s="99"/>
      <c r="O663" s="84">
        <v>2</v>
      </c>
      <c r="P663" s="85"/>
      <c r="Q663" s="85"/>
      <c r="R663" s="86"/>
      <c r="S663" s="72">
        <v>709.85</v>
      </c>
      <c r="T663" s="73"/>
      <c r="U663" s="73"/>
      <c r="V663" s="74"/>
      <c r="W663" s="87">
        <f>ABS(S663/E660*10^6*I660)</f>
        <v>5.181413954975452</v>
      </c>
      <c r="X663" s="70"/>
      <c r="Y663" s="70"/>
      <c r="Z663" s="71"/>
      <c r="AA663" s="97"/>
      <c r="AB663" s="99"/>
      <c r="AC663" s="97"/>
      <c r="AD663" s="99"/>
      <c r="AE663" s="72">
        <v>1</v>
      </c>
      <c r="AF663" s="73"/>
      <c r="AG663" s="74"/>
      <c r="AH663" s="72">
        <f t="shared" si="126"/>
        <v>1.3</v>
      </c>
      <c r="AI663" s="73"/>
      <c r="AJ663" s="74"/>
      <c r="AK663" s="81"/>
      <c r="AL663" s="82"/>
      <c r="AM663" s="83"/>
      <c r="AN663" s="88">
        <f>Z580*AH663*AK660</f>
        <v>87.45322718638631</v>
      </c>
      <c r="AO663" s="89"/>
      <c r="AP663" s="89"/>
      <c r="AQ663" s="90"/>
      <c r="AR663" s="88">
        <f>AH581*AH663*AK660</f>
        <v>31.70179485506504</v>
      </c>
      <c r="AS663" s="89"/>
      <c r="AT663" s="89"/>
      <c r="AU663" s="90"/>
      <c r="AV663" s="69">
        <f>AH359</f>
        <v>1095000</v>
      </c>
      <c r="AW663" s="70"/>
      <c r="AX663" s="70"/>
      <c r="AY663" s="71"/>
      <c r="AZ663" s="69" t="str">
        <f t="shared" si="127"/>
        <v>∞</v>
      </c>
      <c r="BA663" s="70"/>
      <c r="BB663" s="70"/>
      <c r="BC663" s="71"/>
      <c r="BD663" s="72">
        <f t="shared" si="128"/>
        <v>0</v>
      </c>
      <c r="BE663" s="73"/>
      <c r="BF663" s="74"/>
      <c r="BG663" s="81"/>
      <c r="BH663" s="82"/>
      <c r="BI663" s="83"/>
      <c r="BJ663" s="122"/>
      <c r="BK663" s="123"/>
      <c r="BL663" s="124"/>
    </row>
    <row r="664" spans="2:64" ht="18.75" customHeight="1">
      <c r="B664" s="91">
        <v>2101</v>
      </c>
      <c r="C664" s="92"/>
      <c r="D664" s="93"/>
      <c r="E664" s="130">
        <v>228592821333.333</v>
      </c>
      <c r="F664" s="76"/>
      <c r="G664" s="76"/>
      <c r="H664" s="77"/>
      <c r="I664" s="131">
        <v>1420</v>
      </c>
      <c r="J664" s="132"/>
      <c r="K664" s="133"/>
      <c r="L664" s="91">
        <v>1</v>
      </c>
      <c r="M664" s="92"/>
      <c r="N664" s="93"/>
      <c r="O664" s="84">
        <v>1</v>
      </c>
      <c r="P664" s="85"/>
      <c r="Q664" s="85"/>
      <c r="R664" s="86"/>
      <c r="S664" s="72">
        <v>4897.9</v>
      </c>
      <c r="T664" s="73"/>
      <c r="U664" s="73"/>
      <c r="V664" s="74"/>
      <c r="W664" s="87">
        <f>ABS(S664/E664*10^6*I664)</f>
        <v>30.42535613950109</v>
      </c>
      <c r="X664" s="70"/>
      <c r="Y664" s="70"/>
      <c r="Z664" s="71"/>
      <c r="AA664" s="91">
        <v>60</v>
      </c>
      <c r="AB664" s="93"/>
      <c r="AC664" s="91">
        <v>14</v>
      </c>
      <c r="AD664" s="93"/>
      <c r="AE664" s="72">
        <v>1</v>
      </c>
      <c r="AF664" s="73"/>
      <c r="AG664" s="74"/>
      <c r="AH664" s="72">
        <f t="shared" si="126"/>
        <v>1.3</v>
      </c>
      <c r="AI664" s="73"/>
      <c r="AJ664" s="74"/>
      <c r="AK664" s="75">
        <f>IF(AA664&lt;25,1,IF(AC664&lt;=12,1,(25/AA664)^(1/4)))</f>
        <v>0.8034284189446518</v>
      </c>
      <c r="AL664" s="76"/>
      <c r="AM664" s="77"/>
      <c r="AN664" s="88">
        <f>Z580*AH664*AK664</f>
        <v>83.55655557024379</v>
      </c>
      <c r="AO664" s="89"/>
      <c r="AP664" s="89"/>
      <c r="AQ664" s="90"/>
      <c r="AR664" s="88">
        <f>AH581*AH664*AK664</f>
        <v>30.289251394213373</v>
      </c>
      <c r="AS664" s="89"/>
      <c r="AT664" s="89"/>
      <c r="AU664" s="90"/>
      <c r="AV664" s="69">
        <f>AH359</f>
        <v>1095000</v>
      </c>
      <c r="AW664" s="70"/>
      <c r="AX664" s="70"/>
      <c r="AY664" s="71"/>
      <c r="AZ664" s="69">
        <f t="shared" si="127"/>
        <v>41425195.889923476</v>
      </c>
      <c r="BA664" s="70"/>
      <c r="BB664" s="70"/>
      <c r="BC664" s="71"/>
      <c r="BD664" s="72">
        <f t="shared" si="128"/>
        <v>0.026433188219789558</v>
      </c>
      <c r="BE664" s="73"/>
      <c r="BF664" s="74"/>
      <c r="BG664" s="75">
        <f>SUM(BD664:BD667)</f>
        <v>0.026433188219789558</v>
      </c>
      <c r="BH664" s="76"/>
      <c r="BI664" s="77"/>
      <c r="BJ664" s="114" t="str">
        <f>IF(BG664&lt;=1,"O.K","N.G")</f>
        <v>O.K</v>
      </c>
      <c r="BK664" s="117"/>
      <c r="BL664" s="118"/>
    </row>
    <row r="665" spans="2:64" ht="18.75" customHeight="1">
      <c r="B665" s="94"/>
      <c r="C665" s="95"/>
      <c r="D665" s="96"/>
      <c r="E665" s="78"/>
      <c r="F665" s="79"/>
      <c r="G665" s="79"/>
      <c r="H665" s="80"/>
      <c r="I665" s="134"/>
      <c r="J665" s="135"/>
      <c r="K665" s="136"/>
      <c r="L665" s="97"/>
      <c r="M665" s="98"/>
      <c r="N665" s="99"/>
      <c r="O665" s="84">
        <v>2</v>
      </c>
      <c r="P665" s="85"/>
      <c r="Q665" s="85"/>
      <c r="R665" s="86"/>
      <c r="S665" s="72">
        <v>409.46</v>
      </c>
      <c r="T665" s="73"/>
      <c r="U665" s="73"/>
      <c r="V665" s="74"/>
      <c r="W665" s="87">
        <f>ABS(S665/E664*10^6*I664)</f>
        <v>2.5435321923436813</v>
      </c>
      <c r="X665" s="70"/>
      <c r="Y665" s="70"/>
      <c r="Z665" s="71"/>
      <c r="AA665" s="94"/>
      <c r="AB665" s="96"/>
      <c r="AC665" s="94"/>
      <c r="AD665" s="96"/>
      <c r="AE665" s="72">
        <v>1</v>
      </c>
      <c r="AF665" s="73"/>
      <c r="AG665" s="74"/>
      <c r="AH665" s="72">
        <f t="shared" si="126"/>
        <v>1.3</v>
      </c>
      <c r="AI665" s="73"/>
      <c r="AJ665" s="74"/>
      <c r="AK665" s="78"/>
      <c r="AL665" s="79"/>
      <c r="AM665" s="80"/>
      <c r="AN665" s="88">
        <f>Z580*AH665*AK664</f>
        <v>83.55655557024379</v>
      </c>
      <c r="AO665" s="89"/>
      <c r="AP665" s="89"/>
      <c r="AQ665" s="90"/>
      <c r="AR665" s="88">
        <f>AH581*AH665*AK664</f>
        <v>30.289251394213373</v>
      </c>
      <c r="AS665" s="89"/>
      <c r="AT665" s="89"/>
      <c r="AU665" s="90"/>
      <c r="AV665" s="69">
        <f>AH359</f>
        <v>1095000</v>
      </c>
      <c r="AW665" s="70"/>
      <c r="AX665" s="70"/>
      <c r="AY665" s="71"/>
      <c r="AZ665" s="69" t="str">
        <f t="shared" si="127"/>
        <v>∞</v>
      </c>
      <c r="BA665" s="70"/>
      <c r="BB665" s="70"/>
      <c r="BC665" s="71"/>
      <c r="BD665" s="72">
        <f t="shared" si="128"/>
        <v>0</v>
      </c>
      <c r="BE665" s="73"/>
      <c r="BF665" s="74"/>
      <c r="BG665" s="78"/>
      <c r="BH665" s="79"/>
      <c r="BI665" s="80"/>
      <c r="BJ665" s="137"/>
      <c r="BK665" s="138"/>
      <c r="BL665" s="139"/>
    </row>
    <row r="666" spans="2:64" ht="18.75" customHeight="1">
      <c r="B666" s="94"/>
      <c r="C666" s="95"/>
      <c r="D666" s="96"/>
      <c r="E666" s="78"/>
      <c r="F666" s="79"/>
      <c r="G666" s="79"/>
      <c r="H666" s="80"/>
      <c r="I666" s="134"/>
      <c r="J666" s="135"/>
      <c r="K666" s="136"/>
      <c r="L666" s="91">
        <v>2</v>
      </c>
      <c r="M666" s="92"/>
      <c r="N666" s="93"/>
      <c r="O666" s="84">
        <v>1</v>
      </c>
      <c r="P666" s="85"/>
      <c r="Q666" s="85"/>
      <c r="R666" s="86"/>
      <c r="S666" s="72">
        <v>1888.26</v>
      </c>
      <c r="T666" s="73"/>
      <c r="U666" s="73"/>
      <c r="V666" s="74"/>
      <c r="W666" s="87">
        <f>ABS(S666/E664*10^6*I664)</f>
        <v>11.729717426647</v>
      </c>
      <c r="X666" s="70"/>
      <c r="Y666" s="70"/>
      <c r="Z666" s="71"/>
      <c r="AA666" s="94"/>
      <c r="AB666" s="96"/>
      <c r="AC666" s="94"/>
      <c r="AD666" s="96"/>
      <c r="AE666" s="72">
        <v>1</v>
      </c>
      <c r="AF666" s="73"/>
      <c r="AG666" s="74"/>
      <c r="AH666" s="72">
        <f t="shared" si="126"/>
        <v>1.3</v>
      </c>
      <c r="AI666" s="73"/>
      <c r="AJ666" s="74"/>
      <c r="AK666" s="78"/>
      <c r="AL666" s="79"/>
      <c r="AM666" s="80"/>
      <c r="AN666" s="88">
        <f>Z580*AH666*AK664</f>
        <v>83.55655557024379</v>
      </c>
      <c r="AO666" s="89"/>
      <c r="AP666" s="89"/>
      <c r="AQ666" s="90"/>
      <c r="AR666" s="88">
        <f>AH581*AH666*AK664</f>
        <v>30.289251394213373</v>
      </c>
      <c r="AS666" s="89"/>
      <c r="AT666" s="89"/>
      <c r="AU666" s="90"/>
      <c r="AV666" s="69">
        <f>AH359</f>
        <v>1095000</v>
      </c>
      <c r="AW666" s="70"/>
      <c r="AX666" s="70"/>
      <c r="AY666" s="71"/>
      <c r="AZ666" s="69" t="str">
        <f t="shared" si="127"/>
        <v>∞</v>
      </c>
      <c r="BA666" s="70"/>
      <c r="BB666" s="70"/>
      <c r="BC666" s="71"/>
      <c r="BD666" s="72">
        <f t="shared" si="128"/>
        <v>0</v>
      </c>
      <c r="BE666" s="73"/>
      <c r="BF666" s="74"/>
      <c r="BG666" s="78"/>
      <c r="BH666" s="79"/>
      <c r="BI666" s="80"/>
      <c r="BJ666" s="137"/>
      <c r="BK666" s="138"/>
      <c r="BL666" s="139"/>
    </row>
    <row r="667" spans="2:64" ht="18.75" customHeight="1">
      <c r="B667" s="97"/>
      <c r="C667" s="98"/>
      <c r="D667" s="99"/>
      <c r="E667" s="81"/>
      <c r="F667" s="82"/>
      <c r="G667" s="82"/>
      <c r="H667" s="83"/>
      <c r="I667" s="140"/>
      <c r="J667" s="141"/>
      <c r="K667" s="142"/>
      <c r="L667" s="97"/>
      <c r="M667" s="98"/>
      <c r="N667" s="99"/>
      <c r="O667" s="84">
        <v>2</v>
      </c>
      <c r="P667" s="85"/>
      <c r="Q667" s="85"/>
      <c r="R667" s="86"/>
      <c r="S667" s="72">
        <v>1098.73</v>
      </c>
      <c r="T667" s="73"/>
      <c r="U667" s="73"/>
      <c r="V667" s="74"/>
      <c r="W667" s="87">
        <f>ABS(S667/E664*10^6*I664)</f>
        <v>6.825221329785018</v>
      </c>
      <c r="X667" s="70"/>
      <c r="Y667" s="70"/>
      <c r="Z667" s="71"/>
      <c r="AA667" s="97"/>
      <c r="AB667" s="99"/>
      <c r="AC667" s="97"/>
      <c r="AD667" s="99"/>
      <c r="AE667" s="72">
        <v>1</v>
      </c>
      <c r="AF667" s="73"/>
      <c r="AG667" s="74"/>
      <c r="AH667" s="72">
        <f t="shared" si="126"/>
        <v>1.3</v>
      </c>
      <c r="AI667" s="73"/>
      <c r="AJ667" s="74"/>
      <c r="AK667" s="81"/>
      <c r="AL667" s="82"/>
      <c r="AM667" s="83"/>
      <c r="AN667" s="88">
        <f>Z580*AH667*AK664</f>
        <v>83.55655557024379</v>
      </c>
      <c r="AO667" s="89"/>
      <c r="AP667" s="89"/>
      <c r="AQ667" s="90"/>
      <c r="AR667" s="88">
        <f>AH581*AH667*AK664</f>
        <v>30.289251394213373</v>
      </c>
      <c r="AS667" s="89"/>
      <c r="AT667" s="89"/>
      <c r="AU667" s="90"/>
      <c r="AV667" s="69">
        <f>AH359</f>
        <v>1095000</v>
      </c>
      <c r="AW667" s="70"/>
      <c r="AX667" s="70"/>
      <c r="AY667" s="71"/>
      <c r="AZ667" s="69" t="str">
        <f t="shared" si="127"/>
        <v>∞</v>
      </c>
      <c r="BA667" s="70"/>
      <c r="BB667" s="70"/>
      <c r="BC667" s="71"/>
      <c r="BD667" s="72">
        <f t="shared" si="128"/>
        <v>0</v>
      </c>
      <c r="BE667" s="73"/>
      <c r="BF667" s="74"/>
      <c r="BG667" s="81"/>
      <c r="BH667" s="82"/>
      <c r="BI667" s="83"/>
      <c r="BJ667" s="122"/>
      <c r="BK667" s="123"/>
      <c r="BL667" s="124"/>
    </row>
    <row r="668" spans="2:64" ht="18.75" customHeight="1">
      <c r="B668" s="91">
        <v>2201</v>
      </c>
      <c r="C668" s="92"/>
      <c r="D668" s="93"/>
      <c r="E668" s="130">
        <v>228592821333.333</v>
      </c>
      <c r="F668" s="76"/>
      <c r="G668" s="76"/>
      <c r="H668" s="77"/>
      <c r="I668" s="131">
        <v>1420</v>
      </c>
      <c r="J668" s="132"/>
      <c r="K668" s="133"/>
      <c r="L668" s="91">
        <v>1</v>
      </c>
      <c r="M668" s="92"/>
      <c r="N668" s="93"/>
      <c r="O668" s="84">
        <v>1</v>
      </c>
      <c r="P668" s="85"/>
      <c r="Q668" s="85"/>
      <c r="R668" s="86"/>
      <c r="S668" s="72">
        <v>5294.58</v>
      </c>
      <c r="T668" s="73"/>
      <c r="U668" s="73"/>
      <c r="V668" s="74"/>
      <c r="W668" s="87">
        <f>ABS(S668/E668*10^6*I668)</f>
        <v>32.88950001206225</v>
      </c>
      <c r="X668" s="70"/>
      <c r="Y668" s="70"/>
      <c r="Z668" s="71"/>
      <c r="AA668" s="91">
        <v>60</v>
      </c>
      <c r="AB668" s="93"/>
      <c r="AC668" s="91">
        <v>14</v>
      </c>
      <c r="AD668" s="93"/>
      <c r="AE668" s="72">
        <v>1</v>
      </c>
      <c r="AF668" s="73"/>
      <c r="AG668" s="74"/>
      <c r="AH668" s="72">
        <f t="shared" si="126"/>
        <v>1.3</v>
      </c>
      <c r="AI668" s="73"/>
      <c r="AJ668" s="74"/>
      <c r="AK668" s="75">
        <f>IF(AA668&lt;25,1,IF(AC668&lt;=12,1,(25/AA668)^(1/4)))</f>
        <v>0.8034284189446518</v>
      </c>
      <c r="AL668" s="76"/>
      <c r="AM668" s="77"/>
      <c r="AN668" s="88">
        <f>Z580*AH668*AK668</f>
        <v>83.55655557024379</v>
      </c>
      <c r="AO668" s="89"/>
      <c r="AP668" s="89"/>
      <c r="AQ668" s="90"/>
      <c r="AR668" s="88">
        <f>AH581*AH668*AK668</f>
        <v>30.289251394213373</v>
      </c>
      <c r="AS668" s="89"/>
      <c r="AT668" s="89"/>
      <c r="AU668" s="90"/>
      <c r="AV668" s="69">
        <f>AH359</f>
        <v>1095000</v>
      </c>
      <c r="AW668" s="70"/>
      <c r="AX668" s="70"/>
      <c r="AY668" s="71"/>
      <c r="AZ668" s="69">
        <f t="shared" si="127"/>
        <v>32794405.938182056</v>
      </c>
      <c r="BA668" s="70"/>
      <c r="BB668" s="70"/>
      <c r="BC668" s="71"/>
      <c r="BD668" s="72">
        <f t="shared" si="128"/>
        <v>0.03338984100105644</v>
      </c>
      <c r="BE668" s="73"/>
      <c r="BF668" s="74"/>
      <c r="BG668" s="75">
        <f>SUM(BD668:BD671)</f>
        <v>0.03338984100105644</v>
      </c>
      <c r="BH668" s="76"/>
      <c r="BI668" s="77"/>
      <c r="BJ668" s="114" t="str">
        <f>IF(BG668&lt;=1,"O.K","N.G")</f>
        <v>O.K</v>
      </c>
      <c r="BK668" s="117"/>
      <c r="BL668" s="118"/>
    </row>
    <row r="669" spans="2:64" ht="18.75" customHeight="1">
      <c r="B669" s="94"/>
      <c r="C669" s="95"/>
      <c r="D669" s="96"/>
      <c r="E669" s="78"/>
      <c r="F669" s="79"/>
      <c r="G669" s="79"/>
      <c r="H669" s="80"/>
      <c r="I669" s="134"/>
      <c r="J669" s="135"/>
      <c r="K669" s="136"/>
      <c r="L669" s="97"/>
      <c r="M669" s="98"/>
      <c r="N669" s="99"/>
      <c r="O669" s="84">
        <v>2</v>
      </c>
      <c r="P669" s="85"/>
      <c r="Q669" s="85"/>
      <c r="R669" s="86"/>
      <c r="S669" s="72">
        <v>329.89</v>
      </c>
      <c r="T669" s="73"/>
      <c r="U669" s="73"/>
      <c r="V669" s="74"/>
      <c r="W669" s="87">
        <f>ABS(S669/E668*10^6*I668)</f>
        <v>2.0492498288776853</v>
      </c>
      <c r="X669" s="70"/>
      <c r="Y669" s="70"/>
      <c r="Z669" s="71"/>
      <c r="AA669" s="94"/>
      <c r="AB669" s="96"/>
      <c r="AC669" s="94"/>
      <c r="AD669" s="96"/>
      <c r="AE669" s="72">
        <v>1</v>
      </c>
      <c r="AF669" s="73"/>
      <c r="AG669" s="74"/>
      <c r="AH669" s="72">
        <f t="shared" si="126"/>
        <v>1.3</v>
      </c>
      <c r="AI669" s="73"/>
      <c r="AJ669" s="74"/>
      <c r="AK669" s="78"/>
      <c r="AL669" s="79"/>
      <c r="AM669" s="80"/>
      <c r="AN669" s="88">
        <f>Z580*AH669*AK668</f>
        <v>83.55655557024379</v>
      </c>
      <c r="AO669" s="89"/>
      <c r="AP669" s="89"/>
      <c r="AQ669" s="90"/>
      <c r="AR669" s="88">
        <f>AH581*AH669*AK668</f>
        <v>30.289251394213373</v>
      </c>
      <c r="AS669" s="89"/>
      <c r="AT669" s="89"/>
      <c r="AU669" s="90"/>
      <c r="AV669" s="69">
        <f>AH359</f>
        <v>1095000</v>
      </c>
      <c r="AW669" s="70"/>
      <c r="AX669" s="70"/>
      <c r="AY669" s="71"/>
      <c r="AZ669" s="69" t="str">
        <f t="shared" si="127"/>
        <v>∞</v>
      </c>
      <c r="BA669" s="70"/>
      <c r="BB669" s="70"/>
      <c r="BC669" s="71"/>
      <c r="BD669" s="72">
        <f t="shared" si="128"/>
        <v>0</v>
      </c>
      <c r="BE669" s="73"/>
      <c r="BF669" s="74"/>
      <c r="BG669" s="78"/>
      <c r="BH669" s="79"/>
      <c r="BI669" s="80"/>
      <c r="BJ669" s="137"/>
      <c r="BK669" s="138"/>
      <c r="BL669" s="139"/>
    </row>
    <row r="670" spans="2:64" ht="18.75" customHeight="1">
      <c r="B670" s="94"/>
      <c r="C670" s="95"/>
      <c r="D670" s="96"/>
      <c r="E670" s="78"/>
      <c r="F670" s="79"/>
      <c r="G670" s="79"/>
      <c r="H670" s="80"/>
      <c r="I670" s="134"/>
      <c r="J670" s="135"/>
      <c r="K670" s="136"/>
      <c r="L670" s="91">
        <v>2</v>
      </c>
      <c r="M670" s="92"/>
      <c r="N670" s="93"/>
      <c r="O670" s="84">
        <v>1</v>
      </c>
      <c r="P670" s="85"/>
      <c r="Q670" s="85"/>
      <c r="R670" s="86"/>
      <c r="S670" s="72">
        <v>2063.57</v>
      </c>
      <c r="T670" s="73"/>
      <c r="U670" s="73"/>
      <c r="V670" s="74"/>
      <c r="W670" s="87">
        <f>ABS(S670/E668*10^6*I668)</f>
        <v>12.818728877435284</v>
      </c>
      <c r="X670" s="70"/>
      <c r="Y670" s="70"/>
      <c r="Z670" s="71"/>
      <c r="AA670" s="94"/>
      <c r="AB670" s="96"/>
      <c r="AC670" s="94"/>
      <c r="AD670" s="96"/>
      <c r="AE670" s="72">
        <v>1</v>
      </c>
      <c r="AF670" s="73"/>
      <c r="AG670" s="74"/>
      <c r="AH670" s="72">
        <f t="shared" si="126"/>
        <v>1.3</v>
      </c>
      <c r="AI670" s="73"/>
      <c r="AJ670" s="74"/>
      <c r="AK670" s="78"/>
      <c r="AL670" s="79"/>
      <c r="AM670" s="80"/>
      <c r="AN670" s="88">
        <f>Z580*AH670*AK668</f>
        <v>83.55655557024379</v>
      </c>
      <c r="AO670" s="89"/>
      <c r="AP670" s="89"/>
      <c r="AQ670" s="90"/>
      <c r="AR670" s="88">
        <f>AH581*AH670*AK668</f>
        <v>30.289251394213373</v>
      </c>
      <c r="AS670" s="89"/>
      <c r="AT670" s="89"/>
      <c r="AU670" s="90"/>
      <c r="AV670" s="69">
        <f>AH359</f>
        <v>1095000</v>
      </c>
      <c r="AW670" s="70"/>
      <c r="AX670" s="70"/>
      <c r="AY670" s="71"/>
      <c r="AZ670" s="69" t="str">
        <f t="shared" si="127"/>
        <v>∞</v>
      </c>
      <c r="BA670" s="70"/>
      <c r="BB670" s="70"/>
      <c r="BC670" s="71"/>
      <c r="BD670" s="72">
        <f t="shared" si="128"/>
        <v>0</v>
      </c>
      <c r="BE670" s="73"/>
      <c r="BF670" s="74"/>
      <c r="BG670" s="78"/>
      <c r="BH670" s="79"/>
      <c r="BI670" s="80"/>
      <c r="BJ670" s="137"/>
      <c r="BK670" s="138"/>
      <c r="BL670" s="139"/>
    </row>
    <row r="671" spans="2:64" ht="18.75" customHeight="1">
      <c r="B671" s="97"/>
      <c r="C671" s="98"/>
      <c r="D671" s="99"/>
      <c r="E671" s="81"/>
      <c r="F671" s="82"/>
      <c r="G671" s="82"/>
      <c r="H671" s="83"/>
      <c r="I671" s="140"/>
      <c r="J671" s="141"/>
      <c r="K671" s="142"/>
      <c r="L671" s="97"/>
      <c r="M671" s="98"/>
      <c r="N671" s="99"/>
      <c r="O671" s="84">
        <v>2</v>
      </c>
      <c r="P671" s="85"/>
      <c r="Q671" s="85"/>
      <c r="R671" s="86"/>
      <c r="S671" s="72">
        <v>165.91</v>
      </c>
      <c r="T671" s="73"/>
      <c r="U671" s="73"/>
      <c r="V671" s="74"/>
      <c r="W671" s="87">
        <f>ABS(S671/E668*10^6*I668)</f>
        <v>1.0306194158934698</v>
      </c>
      <c r="X671" s="70"/>
      <c r="Y671" s="70"/>
      <c r="Z671" s="71"/>
      <c r="AA671" s="97"/>
      <c r="AB671" s="99"/>
      <c r="AC671" s="97"/>
      <c r="AD671" s="99"/>
      <c r="AE671" s="72">
        <v>1</v>
      </c>
      <c r="AF671" s="73"/>
      <c r="AG671" s="74"/>
      <c r="AH671" s="72">
        <f t="shared" si="126"/>
        <v>1.3</v>
      </c>
      <c r="AI671" s="73"/>
      <c r="AJ671" s="74"/>
      <c r="AK671" s="81"/>
      <c r="AL671" s="82"/>
      <c r="AM671" s="83"/>
      <c r="AN671" s="88">
        <f>Z580*AH671*AK668</f>
        <v>83.55655557024379</v>
      </c>
      <c r="AO671" s="89"/>
      <c r="AP671" s="89"/>
      <c r="AQ671" s="90"/>
      <c r="AR671" s="88">
        <f>AH581*AH671*AK668</f>
        <v>30.289251394213373</v>
      </c>
      <c r="AS671" s="89"/>
      <c r="AT671" s="89"/>
      <c r="AU671" s="90"/>
      <c r="AV671" s="69">
        <f>AH359</f>
        <v>1095000</v>
      </c>
      <c r="AW671" s="70"/>
      <c r="AX671" s="70"/>
      <c r="AY671" s="71"/>
      <c r="AZ671" s="69" t="str">
        <f t="shared" si="127"/>
        <v>∞</v>
      </c>
      <c r="BA671" s="70"/>
      <c r="BB671" s="70"/>
      <c r="BC671" s="71"/>
      <c r="BD671" s="72">
        <f t="shared" si="128"/>
        <v>0</v>
      </c>
      <c r="BE671" s="73"/>
      <c r="BF671" s="74"/>
      <c r="BG671" s="81"/>
      <c r="BH671" s="82"/>
      <c r="BI671" s="83"/>
      <c r="BJ671" s="122"/>
      <c r="BK671" s="123"/>
      <c r="BL671" s="124"/>
    </row>
    <row r="672" spans="2:64" ht="18.75" customHeight="1">
      <c r="B672" s="91">
        <v>2301</v>
      </c>
      <c r="C672" s="92"/>
      <c r="D672" s="93"/>
      <c r="E672" s="130">
        <v>195223979166.666</v>
      </c>
      <c r="F672" s="76"/>
      <c r="G672" s="76"/>
      <c r="H672" s="77"/>
      <c r="I672" s="131">
        <v>1425</v>
      </c>
      <c r="J672" s="132"/>
      <c r="K672" s="133"/>
      <c r="L672" s="91">
        <v>1</v>
      </c>
      <c r="M672" s="92"/>
      <c r="N672" s="93"/>
      <c r="O672" s="84">
        <v>1</v>
      </c>
      <c r="P672" s="85"/>
      <c r="Q672" s="85"/>
      <c r="R672" s="86"/>
      <c r="S672" s="72">
        <v>5102.35</v>
      </c>
      <c r="T672" s="73"/>
      <c r="U672" s="73"/>
      <c r="V672" s="74"/>
      <c r="W672" s="87">
        <f>ABS(S672/E672*10^6*I672)</f>
        <v>37.243625404196656</v>
      </c>
      <c r="X672" s="70"/>
      <c r="Y672" s="70"/>
      <c r="Z672" s="71"/>
      <c r="AA672" s="91">
        <v>50</v>
      </c>
      <c r="AB672" s="93"/>
      <c r="AC672" s="91">
        <v>14</v>
      </c>
      <c r="AD672" s="93"/>
      <c r="AE672" s="72">
        <v>1</v>
      </c>
      <c r="AF672" s="73"/>
      <c r="AG672" s="74"/>
      <c r="AH672" s="72">
        <f t="shared" si="126"/>
        <v>1.3</v>
      </c>
      <c r="AI672" s="73"/>
      <c r="AJ672" s="74"/>
      <c r="AK672" s="75">
        <f>IF(AA672&lt;25,1,IF(AC672&lt;=12,1,(25/AA672)^(1/4)))</f>
        <v>0.8408964152537145</v>
      </c>
      <c r="AL672" s="76"/>
      <c r="AM672" s="77"/>
      <c r="AN672" s="88">
        <f>Z580*AH672*AK672</f>
        <v>87.45322718638631</v>
      </c>
      <c r="AO672" s="89"/>
      <c r="AP672" s="89"/>
      <c r="AQ672" s="90"/>
      <c r="AR672" s="88">
        <f>AH581*AH672*AK672</f>
        <v>31.70179485506504</v>
      </c>
      <c r="AS672" s="89"/>
      <c r="AT672" s="89"/>
      <c r="AU672" s="90"/>
      <c r="AV672" s="69">
        <f>AH359</f>
        <v>1095000</v>
      </c>
      <c r="AW672" s="70"/>
      <c r="AX672" s="70"/>
      <c r="AY672" s="71"/>
      <c r="AZ672" s="69">
        <f t="shared" si="127"/>
        <v>25894150.461414907</v>
      </c>
      <c r="BA672" s="70"/>
      <c r="BB672" s="70"/>
      <c r="BC672" s="71"/>
      <c r="BD672" s="72">
        <f t="shared" si="128"/>
        <v>0.0422875429580773</v>
      </c>
      <c r="BE672" s="73"/>
      <c r="BF672" s="74"/>
      <c r="BG672" s="75">
        <f>SUM(BD672:BD675)</f>
        <v>0.0422875429580773</v>
      </c>
      <c r="BH672" s="76"/>
      <c r="BI672" s="77"/>
      <c r="BJ672" s="114" t="str">
        <f>IF(BG672&lt;=1,"O.K","N.G")</f>
        <v>O.K</v>
      </c>
      <c r="BK672" s="117"/>
      <c r="BL672" s="118"/>
    </row>
    <row r="673" spans="2:64" ht="18.75" customHeight="1">
      <c r="B673" s="94"/>
      <c r="C673" s="95"/>
      <c r="D673" s="96"/>
      <c r="E673" s="78"/>
      <c r="F673" s="79"/>
      <c r="G673" s="79"/>
      <c r="H673" s="80"/>
      <c r="I673" s="134"/>
      <c r="J673" s="135"/>
      <c r="K673" s="136"/>
      <c r="L673" s="97"/>
      <c r="M673" s="98"/>
      <c r="N673" s="99"/>
      <c r="O673" s="84">
        <v>2</v>
      </c>
      <c r="P673" s="85"/>
      <c r="Q673" s="85"/>
      <c r="R673" s="86"/>
      <c r="S673" s="72">
        <v>250.22</v>
      </c>
      <c r="T673" s="73"/>
      <c r="U673" s="73"/>
      <c r="V673" s="74"/>
      <c r="W673" s="87">
        <f>ABS(S673/E672*10^6*I672)</f>
        <v>1.8264329080988342</v>
      </c>
      <c r="X673" s="70"/>
      <c r="Y673" s="70"/>
      <c r="Z673" s="71"/>
      <c r="AA673" s="94"/>
      <c r="AB673" s="96"/>
      <c r="AC673" s="94"/>
      <c r="AD673" s="96"/>
      <c r="AE673" s="72">
        <v>1</v>
      </c>
      <c r="AF673" s="73"/>
      <c r="AG673" s="74"/>
      <c r="AH673" s="72">
        <f t="shared" si="126"/>
        <v>1.3</v>
      </c>
      <c r="AI673" s="73"/>
      <c r="AJ673" s="74"/>
      <c r="AK673" s="78"/>
      <c r="AL673" s="79"/>
      <c r="AM673" s="80"/>
      <c r="AN673" s="88">
        <f>Z580*AH673*AK672</f>
        <v>87.45322718638631</v>
      </c>
      <c r="AO673" s="89"/>
      <c r="AP673" s="89"/>
      <c r="AQ673" s="90"/>
      <c r="AR673" s="88">
        <f>AH581*AH673*AK672</f>
        <v>31.70179485506504</v>
      </c>
      <c r="AS673" s="89"/>
      <c r="AT673" s="89"/>
      <c r="AU673" s="90"/>
      <c r="AV673" s="69">
        <f>AH359</f>
        <v>1095000</v>
      </c>
      <c r="AW673" s="70"/>
      <c r="AX673" s="70"/>
      <c r="AY673" s="71"/>
      <c r="AZ673" s="69" t="str">
        <f t="shared" si="127"/>
        <v>∞</v>
      </c>
      <c r="BA673" s="70"/>
      <c r="BB673" s="70"/>
      <c r="BC673" s="71"/>
      <c r="BD673" s="72">
        <f t="shared" si="128"/>
        <v>0</v>
      </c>
      <c r="BE673" s="73"/>
      <c r="BF673" s="74"/>
      <c r="BG673" s="78"/>
      <c r="BH673" s="79"/>
      <c r="BI673" s="80"/>
      <c r="BJ673" s="137"/>
      <c r="BK673" s="138"/>
      <c r="BL673" s="139"/>
    </row>
    <row r="674" spans="2:64" ht="18.75" customHeight="1">
      <c r="B674" s="94"/>
      <c r="C674" s="95"/>
      <c r="D674" s="96"/>
      <c r="E674" s="78"/>
      <c r="F674" s="79"/>
      <c r="G674" s="79"/>
      <c r="H674" s="80"/>
      <c r="I674" s="134"/>
      <c r="J674" s="135"/>
      <c r="K674" s="136"/>
      <c r="L674" s="91">
        <v>2</v>
      </c>
      <c r="M674" s="92"/>
      <c r="N674" s="93"/>
      <c r="O674" s="84">
        <v>1</v>
      </c>
      <c r="P674" s="85"/>
      <c r="Q674" s="85"/>
      <c r="R674" s="86"/>
      <c r="S674" s="72">
        <v>1945.58</v>
      </c>
      <c r="T674" s="73"/>
      <c r="U674" s="73"/>
      <c r="V674" s="74"/>
      <c r="W674" s="87">
        <f>ABS(S674/E672*10^6*I672)</f>
        <v>14.201388127803254</v>
      </c>
      <c r="X674" s="70"/>
      <c r="Y674" s="70"/>
      <c r="Z674" s="71"/>
      <c r="AA674" s="94"/>
      <c r="AB674" s="96"/>
      <c r="AC674" s="94"/>
      <c r="AD674" s="96"/>
      <c r="AE674" s="72">
        <v>1</v>
      </c>
      <c r="AF674" s="73"/>
      <c r="AG674" s="74"/>
      <c r="AH674" s="72">
        <f t="shared" si="126"/>
        <v>1.3</v>
      </c>
      <c r="AI674" s="73"/>
      <c r="AJ674" s="74"/>
      <c r="AK674" s="78"/>
      <c r="AL674" s="79"/>
      <c r="AM674" s="80"/>
      <c r="AN674" s="88">
        <f>Z580*AH674*AK672</f>
        <v>87.45322718638631</v>
      </c>
      <c r="AO674" s="89"/>
      <c r="AP674" s="89"/>
      <c r="AQ674" s="90"/>
      <c r="AR674" s="88">
        <f>AH581*AH674*AK672</f>
        <v>31.70179485506504</v>
      </c>
      <c r="AS674" s="89"/>
      <c r="AT674" s="89"/>
      <c r="AU674" s="90"/>
      <c r="AV674" s="69">
        <f>AH359</f>
        <v>1095000</v>
      </c>
      <c r="AW674" s="70"/>
      <c r="AX674" s="70"/>
      <c r="AY674" s="71"/>
      <c r="AZ674" s="69" t="str">
        <f t="shared" si="127"/>
        <v>∞</v>
      </c>
      <c r="BA674" s="70"/>
      <c r="BB674" s="70"/>
      <c r="BC674" s="71"/>
      <c r="BD674" s="72">
        <f t="shared" si="128"/>
        <v>0</v>
      </c>
      <c r="BE674" s="73"/>
      <c r="BF674" s="74"/>
      <c r="BG674" s="78"/>
      <c r="BH674" s="79"/>
      <c r="BI674" s="80"/>
      <c r="BJ674" s="137"/>
      <c r="BK674" s="138"/>
      <c r="BL674" s="139"/>
    </row>
    <row r="675" spans="2:64" ht="18.75" customHeight="1">
      <c r="B675" s="97"/>
      <c r="C675" s="98"/>
      <c r="D675" s="99"/>
      <c r="E675" s="81"/>
      <c r="F675" s="82"/>
      <c r="G675" s="82"/>
      <c r="H675" s="83"/>
      <c r="I675" s="140"/>
      <c r="J675" s="141"/>
      <c r="K675" s="142"/>
      <c r="L675" s="97"/>
      <c r="M675" s="98"/>
      <c r="N675" s="99"/>
      <c r="O675" s="84">
        <v>2</v>
      </c>
      <c r="P675" s="85"/>
      <c r="Q675" s="85"/>
      <c r="R675" s="86"/>
      <c r="S675" s="72">
        <v>128.86</v>
      </c>
      <c r="T675" s="73"/>
      <c r="U675" s="73"/>
      <c r="V675" s="74"/>
      <c r="W675" s="87">
        <f>ABS(S675/E672*10^6*I672)</f>
        <v>0.940588859953704</v>
      </c>
      <c r="X675" s="70"/>
      <c r="Y675" s="70"/>
      <c r="Z675" s="71"/>
      <c r="AA675" s="97"/>
      <c r="AB675" s="99"/>
      <c r="AC675" s="97"/>
      <c r="AD675" s="99"/>
      <c r="AE675" s="72">
        <v>1</v>
      </c>
      <c r="AF675" s="73"/>
      <c r="AG675" s="74"/>
      <c r="AH675" s="72">
        <f t="shared" si="126"/>
        <v>1.3</v>
      </c>
      <c r="AI675" s="73"/>
      <c r="AJ675" s="74"/>
      <c r="AK675" s="81"/>
      <c r="AL675" s="82"/>
      <c r="AM675" s="83"/>
      <c r="AN675" s="88">
        <f>Z580*AH675*AK672</f>
        <v>87.45322718638631</v>
      </c>
      <c r="AO675" s="89"/>
      <c r="AP675" s="89"/>
      <c r="AQ675" s="90"/>
      <c r="AR675" s="88">
        <f>AH581*AH675*AK672</f>
        <v>31.70179485506504</v>
      </c>
      <c r="AS675" s="89"/>
      <c r="AT675" s="89"/>
      <c r="AU675" s="90"/>
      <c r="AV675" s="69">
        <f>AH359</f>
        <v>1095000</v>
      </c>
      <c r="AW675" s="70"/>
      <c r="AX675" s="70"/>
      <c r="AY675" s="71"/>
      <c r="AZ675" s="69" t="str">
        <f t="shared" si="127"/>
        <v>∞</v>
      </c>
      <c r="BA675" s="70"/>
      <c r="BB675" s="70"/>
      <c r="BC675" s="71"/>
      <c r="BD675" s="72">
        <f t="shared" si="128"/>
        <v>0</v>
      </c>
      <c r="BE675" s="73"/>
      <c r="BF675" s="74"/>
      <c r="BG675" s="81"/>
      <c r="BH675" s="82"/>
      <c r="BI675" s="83"/>
      <c r="BJ675" s="122"/>
      <c r="BK675" s="123"/>
      <c r="BL675" s="124"/>
    </row>
    <row r="676" spans="2:64" ht="18.75" customHeight="1">
      <c r="B676" s="91">
        <v>2401</v>
      </c>
      <c r="C676" s="92"/>
      <c r="D676" s="93"/>
      <c r="E676" s="130">
        <v>128503486833.333</v>
      </c>
      <c r="F676" s="76"/>
      <c r="G676" s="76"/>
      <c r="H676" s="77"/>
      <c r="I676" s="131">
        <v>1435</v>
      </c>
      <c r="J676" s="132"/>
      <c r="K676" s="133"/>
      <c r="L676" s="91">
        <v>1</v>
      </c>
      <c r="M676" s="92"/>
      <c r="N676" s="93"/>
      <c r="O676" s="84">
        <v>1</v>
      </c>
      <c r="P676" s="85"/>
      <c r="Q676" s="85"/>
      <c r="R676" s="86"/>
      <c r="S676" s="72">
        <v>4200.08</v>
      </c>
      <c r="T676" s="73"/>
      <c r="U676" s="73"/>
      <c r="V676" s="74"/>
      <c r="W676" s="87">
        <f>ABS(S676/E676*10^6*I676)</f>
        <v>46.902344430677374</v>
      </c>
      <c r="X676" s="70"/>
      <c r="Y676" s="70"/>
      <c r="Z676" s="71"/>
      <c r="AA676" s="91">
        <v>30</v>
      </c>
      <c r="AB676" s="93"/>
      <c r="AC676" s="91">
        <v>14</v>
      </c>
      <c r="AD676" s="93"/>
      <c r="AE676" s="72">
        <v>1</v>
      </c>
      <c r="AF676" s="73"/>
      <c r="AG676" s="74"/>
      <c r="AH676" s="72">
        <f t="shared" si="126"/>
        <v>1.3</v>
      </c>
      <c r="AI676" s="73"/>
      <c r="AJ676" s="74"/>
      <c r="AK676" s="75">
        <f>IF(AA676&lt;25,1,IF(AC676&lt;=12,1,(25/AA676)^(1/4)))</f>
        <v>0.9554427922043668</v>
      </c>
      <c r="AL676" s="76"/>
      <c r="AM676" s="77"/>
      <c r="AN676" s="88">
        <f>Z580*AH676*AK676</f>
        <v>99.36605038925414</v>
      </c>
      <c r="AO676" s="89"/>
      <c r="AP676" s="89"/>
      <c r="AQ676" s="90"/>
      <c r="AR676" s="88">
        <f>AH581*AH676*AK676</f>
        <v>36.02019326610463</v>
      </c>
      <c r="AS676" s="89"/>
      <c r="AT676" s="89"/>
      <c r="AU676" s="90"/>
      <c r="AV676" s="69">
        <f>AH359</f>
        <v>1095000</v>
      </c>
      <c r="AW676" s="70"/>
      <c r="AX676" s="70"/>
      <c r="AY676" s="71"/>
      <c r="AZ676" s="69">
        <f t="shared" si="127"/>
        <v>19017806.494354438</v>
      </c>
      <c r="BA676" s="70"/>
      <c r="BB676" s="70"/>
      <c r="BC676" s="71"/>
      <c r="BD676" s="72">
        <f t="shared" si="128"/>
        <v>0.057577618129885696</v>
      </c>
      <c r="BE676" s="73"/>
      <c r="BF676" s="74"/>
      <c r="BG676" s="75">
        <f>SUM(BD676:BD679)</f>
        <v>0.057577618129885696</v>
      </c>
      <c r="BH676" s="76"/>
      <c r="BI676" s="77"/>
      <c r="BJ676" s="114" t="str">
        <f>IF(BG676&lt;=1,"O.K","N.G")</f>
        <v>O.K</v>
      </c>
      <c r="BK676" s="117"/>
      <c r="BL676" s="118"/>
    </row>
    <row r="677" spans="2:64" ht="18.75" customHeight="1">
      <c r="B677" s="94"/>
      <c r="C677" s="95"/>
      <c r="D677" s="96"/>
      <c r="E677" s="78"/>
      <c r="F677" s="79"/>
      <c r="G677" s="79"/>
      <c r="H677" s="80"/>
      <c r="I677" s="134"/>
      <c r="J677" s="135"/>
      <c r="K677" s="136"/>
      <c r="L677" s="97"/>
      <c r="M677" s="98"/>
      <c r="N677" s="99"/>
      <c r="O677" s="84">
        <v>2</v>
      </c>
      <c r="P677" s="85"/>
      <c r="Q677" s="85"/>
      <c r="R677" s="86"/>
      <c r="S677" s="72">
        <v>168.89</v>
      </c>
      <c r="T677" s="73"/>
      <c r="U677" s="73"/>
      <c r="V677" s="74"/>
      <c r="W677" s="87">
        <f>ABS(S677/E676*10^6*I676)</f>
        <v>1.8859966836100983</v>
      </c>
      <c r="X677" s="70"/>
      <c r="Y677" s="70"/>
      <c r="Z677" s="71"/>
      <c r="AA677" s="94"/>
      <c r="AB677" s="96"/>
      <c r="AC677" s="94"/>
      <c r="AD677" s="96"/>
      <c r="AE677" s="72">
        <v>1</v>
      </c>
      <c r="AF677" s="73"/>
      <c r="AG677" s="74"/>
      <c r="AH677" s="72">
        <f t="shared" si="126"/>
        <v>1.3</v>
      </c>
      <c r="AI677" s="73"/>
      <c r="AJ677" s="74"/>
      <c r="AK677" s="78"/>
      <c r="AL677" s="79"/>
      <c r="AM677" s="80"/>
      <c r="AN677" s="88">
        <f>Z580*AH677*AK676</f>
        <v>99.36605038925414</v>
      </c>
      <c r="AO677" s="89"/>
      <c r="AP677" s="89"/>
      <c r="AQ677" s="90"/>
      <c r="AR677" s="88">
        <f>AH581*AH677*AK676</f>
        <v>36.02019326610463</v>
      </c>
      <c r="AS677" s="89"/>
      <c r="AT677" s="89"/>
      <c r="AU677" s="90"/>
      <c r="AV677" s="69">
        <f>AH359</f>
        <v>1095000</v>
      </c>
      <c r="AW677" s="70"/>
      <c r="AX677" s="70"/>
      <c r="AY677" s="71"/>
      <c r="AZ677" s="69" t="str">
        <f t="shared" si="127"/>
        <v>∞</v>
      </c>
      <c r="BA677" s="70"/>
      <c r="BB677" s="70"/>
      <c r="BC677" s="71"/>
      <c r="BD677" s="72">
        <f t="shared" si="128"/>
        <v>0</v>
      </c>
      <c r="BE677" s="73"/>
      <c r="BF677" s="74"/>
      <c r="BG677" s="78"/>
      <c r="BH677" s="79"/>
      <c r="BI677" s="80"/>
      <c r="BJ677" s="137"/>
      <c r="BK677" s="138"/>
      <c r="BL677" s="139"/>
    </row>
    <row r="678" spans="2:64" ht="18.75" customHeight="1">
      <c r="B678" s="94"/>
      <c r="C678" s="95"/>
      <c r="D678" s="96"/>
      <c r="E678" s="78"/>
      <c r="F678" s="79"/>
      <c r="G678" s="79"/>
      <c r="H678" s="80"/>
      <c r="I678" s="134"/>
      <c r="J678" s="135"/>
      <c r="K678" s="136"/>
      <c r="L678" s="91">
        <v>2</v>
      </c>
      <c r="M678" s="92"/>
      <c r="N678" s="93"/>
      <c r="O678" s="84">
        <v>1</v>
      </c>
      <c r="P678" s="85"/>
      <c r="Q678" s="85"/>
      <c r="R678" s="86"/>
      <c r="S678" s="72">
        <v>1514.26</v>
      </c>
      <c r="T678" s="73"/>
      <c r="U678" s="73"/>
      <c r="V678" s="74"/>
      <c r="W678" s="87">
        <f>ABS(S678/E676*10^6*I676)</f>
        <v>16.909759832574032</v>
      </c>
      <c r="X678" s="70"/>
      <c r="Y678" s="70"/>
      <c r="Z678" s="71"/>
      <c r="AA678" s="94"/>
      <c r="AB678" s="96"/>
      <c r="AC678" s="94"/>
      <c r="AD678" s="96"/>
      <c r="AE678" s="72">
        <v>1</v>
      </c>
      <c r="AF678" s="73"/>
      <c r="AG678" s="74"/>
      <c r="AH678" s="72">
        <f t="shared" si="126"/>
        <v>1.3</v>
      </c>
      <c r="AI678" s="73"/>
      <c r="AJ678" s="74"/>
      <c r="AK678" s="78"/>
      <c r="AL678" s="79"/>
      <c r="AM678" s="80"/>
      <c r="AN678" s="88">
        <f>Z580*AH678*AK676</f>
        <v>99.36605038925414</v>
      </c>
      <c r="AO678" s="89"/>
      <c r="AP678" s="89"/>
      <c r="AQ678" s="90"/>
      <c r="AR678" s="88">
        <f>AH581*AH678*AK676</f>
        <v>36.02019326610463</v>
      </c>
      <c r="AS678" s="89"/>
      <c r="AT678" s="89"/>
      <c r="AU678" s="90"/>
      <c r="AV678" s="69">
        <f>AH359</f>
        <v>1095000</v>
      </c>
      <c r="AW678" s="70"/>
      <c r="AX678" s="70"/>
      <c r="AY678" s="71"/>
      <c r="AZ678" s="69" t="str">
        <f t="shared" si="127"/>
        <v>∞</v>
      </c>
      <c r="BA678" s="70"/>
      <c r="BB678" s="70"/>
      <c r="BC678" s="71"/>
      <c r="BD678" s="72">
        <f t="shared" si="128"/>
        <v>0</v>
      </c>
      <c r="BE678" s="73"/>
      <c r="BF678" s="74"/>
      <c r="BG678" s="78"/>
      <c r="BH678" s="79"/>
      <c r="BI678" s="80"/>
      <c r="BJ678" s="137"/>
      <c r="BK678" s="138"/>
      <c r="BL678" s="139"/>
    </row>
    <row r="679" spans="2:64" ht="18.75" customHeight="1">
      <c r="B679" s="97"/>
      <c r="C679" s="98"/>
      <c r="D679" s="99"/>
      <c r="E679" s="81"/>
      <c r="F679" s="82"/>
      <c r="G679" s="82"/>
      <c r="H679" s="83"/>
      <c r="I679" s="140"/>
      <c r="J679" s="141"/>
      <c r="K679" s="142"/>
      <c r="L679" s="97"/>
      <c r="M679" s="98"/>
      <c r="N679" s="99"/>
      <c r="O679" s="84">
        <v>2</v>
      </c>
      <c r="P679" s="85"/>
      <c r="Q679" s="85"/>
      <c r="R679" s="86"/>
      <c r="S679" s="72">
        <v>87.87</v>
      </c>
      <c r="T679" s="73"/>
      <c r="U679" s="73"/>
      <c r="V679" s="74"/>
      <c r="W679" s="87">
        <f>ABS(S679/E676*10^6*I676)</f>
        <v>0.9812453584511774</v>
      </c>
      <c r="X679" s="70"/>
      <c r="Y679" s="70"/>
      <c r="Z679" s="71"/>
      <c r="AA679" s="97"/>
      <c r="AB679" s="99"/>
      <c r="AC679" s="97"/>
      <c r="AD679" s="99"/>
      <c r="AE679" s="72">
        <v>1</v>
      </c>
      <c r="AF679" s="73"/>
      <c r="AG679" s="74"/>
      <c r="AH679" s="72">
        <f t="shared" si="126"/>
        <v>1.3</v>
      </c>
      <c r="AI679" s="73"/>
      <c r="AJ679" s="74"/>
      <c r="AK679" s="81"/>
      <c r="AL679" s="82"/>
      <c r="AM679" s="83"/>
      <c r="AN679" s="88">
        <f>Z580*AH679*AK676</f>
        <v>99.36605038925414</v>
      </c>
      <c r="AO679" s="89"/>
      <c r="AP679" s="89"/>
      <c r="AQ679" s="90"/>
      <c r="AR679" s="88">
        <f>AH581*AH679*AK676</f>
        <v>36.02019326610463</v>
      </c>
      <c r="AS679" s="89"/>
      <c r="AT679" s="89"/>
      <c r="AU679" s="90"/>
      <c r="AV679" s="69">
        <f>AH359</f>
        <v>1095000</v>
      </c>
      <c r="AW679" s="70"/>
      <c r="AX679" s="70"/>
      <c r="AY679" s="71"/>
      <c r="AZ679" s="69" t="str">
        <f t="shared" si="127"/>
        <v>∞</v>
      </c>
      <c r="BA679" s="70"/>
      <c r="BB679" s="70"/>
      <c r="BC679" s="71"/>
      <c r="BD679" s="72">
        <f t="shared" si="128"/>
        <v>0</v>
      </c>
      <c r="BE679" s="73"/>
      <c r="BF679" s="74"/>
      <c r="BG679" s="81"/>
      <c r="BH679" s="82"/>
      <c r="BI679" s="83"/>
      <c r="BJ679" s="122"/>
      <c r="BK679" s="123"/>
      <c r="BL679" s="124"/>
    </row>
    <row r="680" spans="2:64" ht="18.75" customHeight="1">
      <c r="B680" s="91">
        <v>2501</v>
      </c>
      <c r="C680" s="92"/>
      <c r="D680" s="93"/>
      <c r="E680" s="130">
        <v>128503486833.333</v>
      </c>
      <c r="F680" s="76"/>
      <c r="G680" s="76"/>
      <c r="H680" s="77"/>
      <c r="I680" s="131">
        <v>1435</v>
      </c>
      <c r="J680" s="132"/>
      <c r="K680" s="133"/>
      <c r="L680" s="91">
        <v>1</v>
      </c>
      <c r="M680" s="92"/>
      <c r="N680" s="93"/>
      <c r="O680" s="84">
        <v>1</v>
      </c>
      <c r="P680" s="85"/>
      <c r="Q680" s="85"/>
      <c r="R680" s="86"/>
      <c r="S680" s="72">
        <v>2519.76</v>
      </c>
      <c r="T680" s="73"/>
      <c r="U680" s="73"/>
      <c r="V680" s="74"/>
      <c r="W680" s="87">
        <f>ABS(S680/E680*10^6*I680)</f>
        <v>28.138190558904505</v>
      </c>
      <c r="X680" s="70"/>
      <c r="Y680" s="70"/>
      <c r="Z680" s="71"/>
      <c r="AA680" s="91">
        <v>30</v>
      </c>
      <c r="AB680" s="93"/>
      <c r="AC680" s="91">
        <v>14</v>
      </c>
      <c r="AD680" s="93"/>
      <c r="AE680" s="72">
        <v>1</v>
      </c>
      <c r="AF680" s="73"/>
      <c r="AG680" s="74"/>
      <c r="AH680" s="72">
        <f aca="true" t="shared" si="129" ref="AH680:AH711">IF(AE680&lt;=-1,1.3*(1-AE680)/(1.6-AE680),IF(AE680&lt;1,1,1.3))</f>
        <v>1.3</v>
      </c>
      <c r="AI680" s="73"/>
      <c r="AJ680" s="74"/>
      <c r="AK680" s="75">
        <f>IF(AA680&lt;25,1,IF(AC680&lt;=12,1,(25/AA680)^(1/4)))</f>
        <v>0.9554427922043668</v>
      </c>
      <c r="AL680" s="76"/>
      <c r="AM680" s="77"/>
      <c r="AN680" s="88">
        <f>Z580*AH680*AK680</f>
        <v>99.36605038925414</v>
      </c>
      <c r="AO680" s="89"/>
      <c r="AP680" s="89"/>
      <c r="AQ680" s="90"/>
      <c r="AR680" s="88">
        <f>AH581*AH680*AK680</f>
        <v>36.02019326610463</v>
      </c>
      <c r="AS680" s="89"/>
      <c r="AT680" s="89"/>
      <c r="AU680" s="90"/>
      <c r="AV680" s="69">
        <f>AH359</f>
        <v>1095000</v>
      </c>
      <c r="AW680" s="70"/>
      <c r="AX680" s="70"/>
      <c r="AY680" s="71"/>
      <c r="AZ680" s="69" t="str">
        <f aca="true" t="shared" si="130" ref="AZ680:AZ711">IF(W680&lt;=AR680,"∞",2*10^6*AN680^3/W680^3)</f>
        <v>∞</v>
      </c>
      <c r="BA680" s="70"/>
      <c r="BB680" s="70"/>
      <c r="BC680" s="71"/>
      <c r="BD680" s="72">
        <f aca="true" t="shared" si="131" ref="BD680:BD711">IF(W680&lt;=AR680,0,AV680/AZ680)</f>
        <v>0</v>
      </c>
      <c r="BE680" s="73"/>
      <c r="BF680" s="74"/>
      <c r="BG680" s="75">
        <f>SUM(BD680:BD683)</f>
        <v>0</v>
      </c>
      <c r="BH680" s="76"/>
      <c r="BI680" s="77"/>
      <c r="BJ680" s="114" t="str">
        <f>IF(BG680&lt;=1,"O.K","N.G")</f>
        <v>O.K</v>
      </c>
      <c r="BK680" s="117"/>
      <c r="BL680" s="118"/>
    </row>
    <row r="681" spans="2:64" ht="18.75" customHeight="1">
      <c r="B681" s="94"/>
      <c r="C681" s="95"/>
      <c r="D681" s="96"/>
      <c r="E681" s="78"/>
      <c r="F681" s="79"/>
      <c r="G681" s="79"/>
      <c r="H681" s="80"/>
      <c r="I681" s="134"/>
      <c r="J681" s="135"/>
      <c r="K681" s="136"/>
      <c r="L681" s="97"/>
      <c r="M681" s="98"/>
      <c r="N681" s="99"/>
      <c r="O681" s="84">
        <v>2</v>
      </c>
      <c r="P681" s="85"/>
      <c r="Q681" s="85"/>
      <c r="R681" s="86"/>
      <c r="S681" s="72">
        <v>86.95</v>
      </c>
      <c r="T681" s="73"/>
      <c r="U681" s="73"/>
      <c r="V681" s="74"/>
      <c r="W681" s="87">
        <f>ABS(S681/E680*10^6*I680)</f>
        <v>0.9709717072644802</v>
      </c>
      <c r="X681" s="70"/>
      <c r="Y681" s="70"/>
      <c r="Z681" s="71"/>
      <c r="AA681" s="94"/>
      <c r="AB681" s="96"/>
      <c r="AC681" s="94"/>
      <c r="AD681" s="96"/>
      <c r="AE681" s="72">
        <v>1</v>
      </c>
      <c r="AF681" s="73"/>
      <c r="AG681" s="74"/>
      <c r="AH681" s="72">
        <f t="shared" si="129"/>
        <v>1.3</v>
      </c>
      <c r="AI681" s="73"/>
      <c r="AJ681" s="74"/>
      <c r="AK681" s="78"/>
      <c r="AL681" s="79"/>
      <c r="AM681" s="80"/>
      <c r="AN681" s="88">
        <f>Z580*AH681*AK680</f>
        <v>99.36605038925414</v>
      </c>
      <c r="AO681" s="89"/>
      <c r="AP681" s="89"/>
      <c r="AQ681" s="90"/>
      <c r="AR681" s="88">
        <f>AH581*AH681*AK680</f>
        <v>36.02019326610463</v>
      </c>
      <c r="AS681" s="89"/>
      <c r="AT681" s="89"/>
      <c r="AU681" s="90"/>
      <c r="AV681" s="69">
        <f>AH359</f>
        <v>1095000</v>
      </c>
      <c r="AW681" s="70"/>
      <c r="AX681" s="70"/>
      <c r="AY681" s="71"/>
      <c r="AZ681" s="69" t="str">
        <f t="shared" si="130"/>
        <v>∞</v>
      </c>
      <c r="BA681" s="70"/>
      <c r="BB681" s="70"/>
      <c r="BC681" s="71"/>
      <c r="BD681" s="72">
        <f t="shared" si="131"/>
        <v>0</v>
      </c>
      <c r="BE681" s="73"/>
      <c r="BF681" s="74"/>
      <c r="BG681" s="78"/>
      <c r="BH681" s="79"/>
      <c r="BI681" s="80"/>
      <c r="BJ681" s="137"/>
      <c r="BK681" s="138"/>
      <c r="BL681" s="139"/>
    </row>
    <row r="682" spans="2:64" ht="18.75" customHeight="1">
      <c r="B682" s="94"/>
      <c r="C682" s="95"/>
      <c r="D682" s="96"/>
      <c r="E682" s="78"/>
      <c r="F682" s="79"/>
      <c r="G682" s="79"/>
      <c r="H682" s="80"/>
      <c r="I682" s="134"/>
      <c r="J682" s="135"/>
      <c r="K682" s="136"/>
      <c r="L682" s="91">
        <v>2</v>
      </c>
      <c r="M682" s="92"/>
      <c r="N682" s="93"/>
      <c r="O682" s="84">
        <v>1</v>
      </c>
      <c r="P682" s="85"/>
      <c r="Q682" s="85"/>
      <c r="R682" s="86"/>
      <c r="S682" s="72">
        <v>815.59</v>
      </c>
      <c r="T682" s="73"/>
      <c r="U682" s="73"/>
      <c r="V682" s="74"/>
      <c r="W682" s="87">
        <f>ABS(S682/E680*10^6*I680)</f>
        <v>9.107703447128667</v>
      </c>
      <c r="X682" s="70"/>
      <c r="Y682" s="70"/>
      <c r="Z682" s="71"/>
      <c r="AA682" s="94"/>
      <c r="AB682" s="96"/>
      <c r="AC682" s="94"/>
      <c r="AD682" s="96"/>
      <c r="AE682" s="72">
        <v>1</v>
      </c>
      <c r="AF682" s="73"/>
      <c r="AG682" s="74"/>
      <c r="AH682" s="72">
        <f t="shared" si="129"/>
        <v>1.3</v>
      </c>
      <c r="AI682" s="73"/>
      <c r="AJ682" s="74"/>
      <c r="AK682" s="78"/>
      <c r="AL682" s="79"/>
      <c r="AM682" s="80"/>
      <c r="AN682" s="88">
        <f>Z580*AH682*AK680</f>
        <v>99.36605038925414</v>
      </c>
      <c r="AO682" s="89"/>
      <c r="AP682" s="89"/>
      <c r="AQ682" s="90"/>
      <c r="AR682" s="88">
        <f>AH581*AH682*AK680</f>
        <v>36.02019326610463</v>
      </c>
      <c r="AS682" s="89"/>
      <c r="AT682" s="89"/>
      <c r="AU682" s="90"/>
      <c r="AV682" s="69">
        <f>AH359</f>
        <v>1095000</v>
      </c>
      <c r="AW682" s="70"/>
      <c r="AX682" s="70"/>
      <c r="AY682" s="71"/>
      <c r="AZ682" s="69" t="str">
        <f t="shared" si="130"/>
        <v>∞</v>
      </c>
      <c r="BA682" s="70"/>
      <c r="BB682" s="70"/>
      <c r="BC682" s="71"/>
      <c r="BD682" s="72">
        <f t="shared" si="131"/>
        <v>0</v>
      </c>
      <c r="BE682" s="73"/>
      <c r="BF682" s="74"/>
      <c r="BG682" s="78"/>
      <c r="BH682" s="79"/>
      <c r="BI682" s="80"/>
      <c r="BJ682" s="137"/>
      <c r="BK682" s="138"/>
      <c r="BL682" s="139"/>
    </row>
    <row r="683" spans="2:64" ht="18.75" customHeight="1">
      <c r="B683" s="97"/>
      <c r="C683" s="98"/>
      <c r="D683" s="99"/>
      <c r="E683" s="81"/>
      <c r="F683" s="82"/>
      <c r="G683" s="82"/>
      <c r="H683" s="83"/>
      <c r="I683" s="140"/>
      <c r="J683" s="141"/>
      <c r="K683" s="142"/>
      <c r="L683" s="97"/>
      <c r="M683" s="98"/>
      <c r="N683" s="99"/>
      <c r="O683" s="84">
        <v>2</v>
      </c>
      <c r="P683" s="85"/>
      <c r="Q683" s="85"/>
      <c r="R683" s="86"/>
      <c r="S683" s="72">
        <v>643.93</v>
      </c>
      <c r="T683" s="73"/>
      <c r="U683" s="73"/>
      <c r="V683" s="74"/>
      <c r="W683" s="87">
        <f>ABS(S683/E680*10^6*I680)</f>
        <v>7.19077413983688</v>
      </c>
      <c r="X683" s="70"/>
      <c r="Y683" s="70"/>
      <c r="Z683" s="71"/>
      <c r="AA683" s="97"/>
      <c r="AB683" s="99"/>
      <c r="AC683" s="97"/>
      <c r="AD683" s="99"/>
      <c r="AE683" s="72">
        <v>1</v>
      </c>
      <c r="AF683" s="73"/>
      <c r="AG683" s="74"/>
      <c r="AH683" s="72">
        <f t="shared" si="129"/>
        <v>1.3</v>
      </c>
      <c r="AI683" s="73"/>
      <c r="AJ683" s="74"/>
      <c r="AK683" s="81"/>
      <c r="AL683" s="82"/>
      <c r="AM683" s="83"/>
      <c r="AN683" s="88">
        <f>Z580*AH683*AK680</f>
        <v>99.36605038925414</v>
      </c>
      <c r="AO683" s="89"/>
      <c r="AP683" s="89"/>
      <c r="AQ683" s="90"/>
      <c r="AR683" s="88">
        <f>AH581*AH683*AK680</f>
        <v>36.02019326610463</v>
      </c>
      <c r="AS683" s="89"/>
      <c r="AT683" s="89"/>
      <c r="AU683" s="90"/>
      <c r="AV683" s="69">
        <f>AH359</f>
        <v>1095000</v>
      </c>
      <c r="AW683" s="70"/>
      <c r="AX683" s="70"/>
      <c r="AY683" s="71"/>
      <c r="AZ683" s="69" t="str">
        <f t="shared" si="130"/>
        <v>∞</v>
      </c>
      <c r="BA683" s="70"/>
      <c r="BB683" s="70"/>
      <c r="BC683" s="71"/>
      <c r="BD683" s="72">
        <f t="shared" si="131"/>
        <v>0</v>
      </c>
      <c r="BE683" s="73"/>
      <c r="BF683" s="74"/>
      <c r="BG683" s="81"/>
      <c r="BH683" s="82"/>
      <c r="BI683" s="83"/>
      <c r="BJ683" s="122"/>
      <c r="BK683" s="123"/>
      <c r="BL683" s="124"/>
    </row>
    <row r="684" spans="2:64" ht="18.75" customHeight="1">
      <c r="B684" s="91">
        <v>102</v>
      </c>
      <c r="C684" s="92"/>
      <c r="D684" s="93"/>
      <c r="E684" s="130">
        <v>128503486833.333</v>
      </c>
      <c r="F684" s="76"/>
      <c r="G684" s="76"/>
      <c r="H684" s="77"/>
      <c r="I684" s="131">
        <v>1435</v>
      </c>
      <c r="J684" s="132"/>
      <c r="K684" s="133"/>
      <c r="L684" s="91">
        <v>1</v>
      </c>
      <c r="M684" s="92"/>
      <c r="N684" s="93"/>
      <c r="O684" s="84">
        <v>1</v>
      </c>
      <c r="P684" s="85"/>
      <c r="Q684" s="85"/>
      <c r="R684" s="86"/>
      <c r="S684" s="72">
        <v>1.43</v>
      </c>
      <c r="T684" s="73"/>
      <c r="U684" s="73"/>
      <c r="V684" s="74"/>
      <c r="W684" s="87">
        <f>ABS(S684/E684*10^6*I684)</f>
        <v>0.01596882738801848</v>
      </c>
      <c r="X684" s="70"/>
      <c r="Y684" s="70"/>
      <c r="Z684" s="71"/>
      <c r="AA684" s="91">
        <v>30</v>
      </c>
      <c r="AB684" s="93"/>
      <c r="AC684" s="91">
        <v>14</v>
      </c>
      <c r="AD684" s="93"/>
      <c r="AE684" s="72">
        <v>1</v>
      </c>
      <c r="AF684" s="73"/>
      <c r="AG684" s="74"/>
      <c r="AH684" s="72">
        <f t="shared" si="129"/>
        <v>1.3</v>
      </c>
      <c r="AI684" s="73"/>
      <c r="AJ684" s="74"/>
      <c r="AK684" s="75">
        <f>IF(AA684&lt;25,1,IF(AC684&lt;=12,1,(25/AA684)^(1/4)))</f>
        <v>0.9554427922043668</v>
      </c>
      <c r="AL684" s="76"/>
      <c r="AM684" s="77"/>
      <c r="AN684" s="88">
        <f>Z580*AH684*AK684</f>
        <v>99.36605038925414</v>
      </c>
      <c r="AO684" s="89"/>
      <c r="AP684" s="89"/>
      <c r="AQ684" s="90"/>
      <c r="AR684" s="88">
        <f>AH581*AH684*AK684</f>
        <v>36.02019326610463</v>
      </c>
      <c r="AS684" s="89"/>
      <c r="AT684" s="89"/>
      <c r="AU684" s="90"/>
      <c r="AV684" s="69">
        <f>AH359</f>
        <v>1095000</v>
      </c>
      <c r="AW684" s="70"/>
      <c r="AX684" s="70"/>
      <c r="AY684" s="71"/>
      <c r="AZ684" s="69" t="str">
        <f t="shared" si="130"/>
        <v>∞</v>
      </c>
      <c r="BA684" s="70"/>
      <c r="BB684" s="70"/>
      <c r="BC684" s="71"/>
      <c r="BD684" s="72">
        <f t="shared" si="131"/>
        <v>0</v>
      </c>
      <c r="BE684" s="73"/>
      <c r="BF684" s="74"/>
      <c r="BG684" s="75">
        <f>SUM(BD684:BD687)</f>
        <v>0</v>
      </c>
      <c r="BH684" s="76"/>
      <c r="BI684" s="77"/>
      <c r="BJ684" s="114" t="str">
        <f>IF(BG684&lt;=1,"O.K","N.G")</f>
        <v>O.K</v>
      </c>
      <c r="BK684" s="117"/>
      <c r="BL684" s="118"/>
    </row>
    <row r="685" spans="2:64" ht="18.75" customHeight="1">
      <c r="B685" s="94"/>
      <c r="C685" s="95"/>
      <c r="D685" s="96"/>
      <c r="E685" s="78"/>
      <c r="F685" s="79"/>
      <c r="G685" s="79"/>
      <c r="H685" s="80"/>
      <c r="I685" s="134"/>
      <c r="J685" s="135"/>
      <c r="K685" s="136"/>
      <c r="L685" s="97"/>
      <c r="M685" s="98"/>
      <c r="N685" s="99"/>
      <c r="O685" s="84">
        <v>2</v>
      </c>
      <c r="P685" s="85"/>
      <c r="Q685" s="85"/>
      <c r="R685" s="86"/>
      <c r="S685" s="72">
        <v>0.11</v>
      </c>
      <c r="T685" s="73"/>
      <c r="U685" s="73"/>
      <c r="V685" s="74"/>
      <c r="W685" s="87">
        <f>ABS(S685/E684*10^6*I684)</f>
        <v>0.001228371337539883</v>
      </c>
      <c r="X685" s="70"/>
      <c r="Y685" s="70"/>
      <c r="Z685" s="71"/>
      <c r="AA685" s="94"/>
      <c r="AB685" s="96"/>
      <c r="AC685" s="94"/>
      <c r="AD685" s="96"/>
      <c r="AE685" s="72">
        <v>1</v>
      </c>
      <c r="AF685" s="73"/>
      <c r="AG685" s="74"/>
      <c r="AH685" s="72">
        <f t="shared" si="129"/>
        <v>1.3</v>
      </c>
      <c r="AI685" s="73"/>
      <c r="AJ685" s="74"/>
      <c r="AK685" s="78"/>
      <c r="AL685" s="79"/>
      <c r="AM685" s="80"/>
      <c r="AN685" s="88">
        <f>Z580*AH685*AK684</f>
        <v>99.36605038925414</v>
      </c>
      <c r="AO685" s="89"/>
      <c r="AP685" s="89"/>
      <c r="AQ685" s="90"/>
      <c r="AR685" s="88">
        <f>AH581*AH685*AK684</f>
        <v>36.02019326610463</v>
      </c>
      <c r="AS685" s="89"/>
      <c r="AT685" s="89"/>
      <c r="AU685" s="90"/>
      <c r="AV685" s="69">
        <f>AH359</f>
        <v>1095000</v>
      </c>
      <c r="AW685" s="70"/>
      <c r="AX685" s="70"/>
      <c r="AY685" s="71"/>
      <c r="AZ685" s="69" t="str">
        <f t="shared" si="130"/>
        <v>∞</v>
      </c>
      <c r="BA685" s="70"/>
      <c r="BB685" s="70"/>
      <c r="BC685" s="71"/>
      <c r="BD685" s="72">
        <f t="shared" si="131"/>
        <v>0</v>
      </c>
      <c r="BE685" s="73"/>
      <c r="BF685" s="74"/>
      <c r="BG685" s="78"/>
      <c r="BH685" s="79"/>
      <c r="BI685" s="80"/>
      <c r="BJ685" s="137"/>
      <c r="BK685" s="138"/>
      <c r="BL685" s="139"/>
    </row>
    <row r="686" spans="2:64" ht="18.75" customHeight="1">
      <c r="B686" s="94"/>
      <c r="C686" s="95"/>
      <c r="D686" s="96"/>
      <c r="E686" s="78"/>
      <c r="F686" s="79"/>
      <c r="G686" s="79"/>
      <c r="H686" s="80"/>
      <c r="I686" s="134"/>
      <c r="J686" s="135"/>
      <c r="K686" s="136"/>
      <c r="L686" s="91">
        <v>2</v>
      </c>
      <c r="M686" s="92"/>
      <c r="N686" s="93"/>
      <c r="O686" s="84">
        <v>1</v>
      </c>
      <c r="P686" s="85"/>
      <c r="Q686" s="85"/>
      <c r="R686" s="86"/>
      <c r="S686" s="72">
        <v>0.76</v>
      </c>
      <c r="T686" s="73"/>
      <c r="U686" s="73"/>
      <c r="V686" s="74"/>
      <c r="W686" s="87">
        <f>ABS(S686/E684*10^6*I684)</f>
        <v>0.008486929241184646</v>
      </c>
      <c r="X686" s="70"/>
      <c r="Y686" s="70"/>
      <c r="Z686" s="71"/>
      <c r="AA686" s="94"/>
      <c r="AB686" s="96"/>
      <c r="AC686" s="94"/>
      <c r="AD686" s="96"/>
      <c r="AE686" s="72">
        <v>1</v>
      </c>
      <c r="AF686" s="73"/>
      <c r="AG686" s="74"/>
      <c r="AH686" s="72">
        <f t="shared" si="129"/>
        <v>1.3</v>
      </c>
      <c r="AI686" s="73"/>
      <c r="AJ686" s="74"/>
      <c r="AK686" s="78"/>
      <c r="AL686" s="79"/>
      <c r="AM686" s="80"/>
      <c r="AN686" s="88">
        <f>Z580*AH686*AK684</f>
        <v>99.36605038925414</v>
      </c>
      <c r="AO686" s="89"/>
      <c r="AP686" s="89"/>
      <c r="AQ686" s="90"/>
      <c r="AR686" s="88">
        <f>AH581*AH686*AK684</f>
        <v>36.02019326610463</v>
      </c>
      <c r="AS686" s="89"/>
      <c r="AT686" s="89"/>
      <c r="AU686" s="90"/>
      <c r="AV686" s="69">
        <f>AH359</f>
        <v>1095000</v>
      </c>
      <c r="AW686" s="70"/>
      <c r="AX686" s="70"/>
      <c r="AY686" s="71"/>
      <c r="AZ686" s="69" t="str">
        <f t="shared" si="130"/>
        <v>∞</v>
      </c>
      <c r="BA686" s="70"/>
      <c r="BB686" s="70"/>
      <c r="BC686" s="71"/>
      <c r="BD686" s="72">
        <f t="shared" si="131"/>
        <v>0</v>
      </c>
      <c r="BE686" s="73"/>
      <c r="BF686" s="74"/>
      <c r="BG686" s="78"/>
      <c r="BH686" s="79"/>
      <c r="BI686" s="80"/>
      <c r="BJ686" s="137"/>
      <c r="BK686" s="138"/>
      <c r="BL686" s="139"/>
    </row>
    <row r="687" spans="2:64" ht="18.75" customHeight="1">
      <c r="B687" s="97"/>
      <c r="C687" s="98"/>
      <c r="D687" s="99"/>
      <c r="E687" s="81"/>
      <c r="F687" s="82"/>
      <c r="G687" s="82"/>
      <c r="H687" s="83"/>
      <c r="I687" s="140"/>
      <c r="J687" s="141"/>
      <c r="K687" s="142"/>
      <c r="L687" s="97"/>
      <c r="M687" s="98"/>
      <c r="N687" s="99"/>
      <c r="O687" s="84">
        <v>2</v>
      </c>
      <c r="P687" s="85"/>
      <c r="Q687" s="85"/>
      <c r="R687" s="86"/>
      <c r="S687" s="72">
        <v>0.73</v>
      </c>
      <c r="T687" s="73"/>
      <c r="U687" s="73"/>
      <c r="V687" s="74"/>
      <c r="W687" s="87">
        <f>ABS(S687/E684*10^6*I684)</f>
        <v>0.008151918876401041</v>
      </c>
      <c r="X687" s="70"/>
      <c r="Y687" s="70"/>
      <c r="Z687" s="71"/>
      <c r="AA687" s="97"/>
      <c r="AB687" s="99"/>
      <c r="AC687" s="97"/>
      <c r="AD687" s="99"/>
      <c r="AE687" s="72">
        <v>1</v>
      </c>
      <c r="AF687" s="73"/>
      <c r="AG687" s="74"/>
      <c r="AH687" s="72">
        <f t="shared" si="129"/>
        <v>1.3</v>
      </c>
      <c r="AI687" s="73"/>
      <c r="AJ687" s="74"/>
      <c r="AK687" s="81"/>
      <c r="AL687" s="82"/>
      <c r="AM687" s="83"/>
      <c r="AN687" s="88">
        <f>Z580*AH687*AK684</f>
        <v>99.36605038925414</v>
      </c>
      <c r="AO687" s="89"/>
      <c r="AP687" s="89"/>
      <c r="AQ687" s="90"/>
      <c r="AR687" s="88">
        <f>AH581*AH687*AK684</f>
        <v>36.02019326610463</v>
      </c>
      <c r="AS687" s="89"/>
      <c r="AT687" s="89"/>
      <c r="AU687" s="90"/>
      <c r="AV687" s="69">
        <f>AH359</f>
        <v>1095000</v>
      </c>
      <c r="AW687" s="70"/>
      <c r="AX687" s="70"/>
      <c r="AY687" s="71"/>
      <c r="AZ687" s="69" t="str">
        <f t="shared" si="130"/>
        <v>∞</v>
      </c>
      <c r="BA687" s="70"/>
      <c r="BB687" s="70"/>
      <c r="BC687" s="71"/>
      <c r="BD687" s="72">
        <f t="shared" si="131"/>
        <v>0</v>
      </c>
      <c r="BE687" s="73"/>
      <c r="BF687" s="74"/>
      <c r="BG687" s="81"/>
      <c r="BH687" s="82"/>
      <c r="BI687" s="83"/>
      <c r="BJ687" s="122"/>
      <c r="BK687" s="123"/>
      <c r="BL687" s="124"/>
    </row>
    <row r="688" spans="2:64" ht="18.75" customHeight="1">
      <c r="B688" s="91">
        <v>202</v>
      </c>
      <c r="C688" s="92"/>
      <c r="D688" s="93"/>
      <c r="E688" s="130">
        <v>128503486833.333</v>
      </c>
      <c r="F688" s="76"/>
      <c r="G688" s="76"/>
      <c r="H688" s="77"/>
      <c r="I688" s="131">
        <v>1435</v>
      </c>
      <c r="J688" s="132"/>
      <c r="K688" s="133"/>
      <c r="L688" s="91">
        <v>1</v>
      </c>
      <c r="M688" s="92"/>
      <c r="N688" s="93"/>
      <c r="O688" s="84">
        <v>1</v>
      </c>
      <c r="P688" s="85"/>
      <c r="Q688" s="85"/>
      <c r="R688" s="86"/>
      <c r="S688" s="72">
        <v>584.55</v>
      </c>
      <c r="T688" s="73"/>
      <c r="U688" s="73"/>
      <c r="V688" s="74"/>
      <c r="W688" s="87">
        <f>ABS(S688/E688*10^6*I688)</f>
        <v>6.5276769578085325</v>
      </c>
      <c r="X688" s="70"/>
      <c r="Y688" s="70"/>
      <c r="Z688" s="71"/>
      <c r="AA688" s="91">
        <v>30</v>
      </c>
      <c r="AB688" s="93"/>
      <c r="AC688" s="91">
        <v>14</v>
      </c>
      <c r="AD688" s="93"/>
      <c r="AE688" s="72">
        <v>1</v>
      </c>
      <c r="AF688" s="73"/>
      <c r="AG688" s="74"/>
      <c r="AH688" s="72">
        <f t="shared" si="129"/>
        <v>1.3</v>
      </c>
      <c r="AI688" s="73"/>
      <c r="AJ688" s="74"/>
      <c r="AK688" s="75">
        <f>IF(AA688&lt;25,1,IF(AC688&lt;=12,1,(25/AA688)^(1/4)))</f>
        <v>0.9554427922043668</v>
      </c>
      <c r="AL688" s="76"/>
      <c r="AM688" s="77"/>
      <c r="AN688" s="88">
        <f>Z580*AH688*AK688</f>
        <v>99.36605038925414</v>
      </c>
      <c r="AO688" s="89"/>
      <c r="AP688" s="89"/>
      <c r="AQ688" s="90"/>
      <c r="AR688" s="88">
        <f>AH581*AH688*AK688</f>
        <v>36.02019326610463</v>
      </c>
      <c r="AS688" s="89"/>
      <c r="AT688" s="89"/>
      <c r="AU688" s="90"/>
      <c r="AV688" s="69">
        <f>AH359</f>
        <v>1095000</v>
      </c>
      <c r="AW688" s="70"/>
      <c r="AX688" s="70"/>
      <c r="AY688" s="71"/>
      <c r="AZ688" s="69" t="str">
        <f t="shared" si="130"/>
        <v>∞</v>
      </c>
      <c r="BA688" s="70"/>
      <c r="BB688" s="70"/>
      <c r="BC688" s="71"/>
      <c r="BD688" s="72">
        <f t="shared" si="131"/>
        <v>0</v>
      </c>
      <c r="BE688" s="73"/>
      <c r="BF688" s="74"/>
      <c r="BG688" s="75">
        <f>SUM(BD688:BD691)</f>
        <v>0</v>
      </c>
      <c r="BH688" s="76"/>
      <c r="BI688" s="77"/>
      <c r="BJ688" s="114" t="str">
        <f>IF(BG688&lt;=1,"O.K","N.G")</f>
        <v>O.K</v>
      </c>
      <c r="BK688" s="117"/>
      <c r="BL688" s="118"/>
    </row>
    <row r="689" spans="2:64" ht="18.75" customHeight="1">
      <c r="B689" s="94"/>
      <c r="C689" s="95"/>
      <c r="D689" s="96"/>
      <c r="E689" s="78"/>
      <c r="F689" s="79"/>
      <c r="G689" s="79"/>
      <c r="H689" s="80"/>
      <c r="I689" s="134"/>
      <c r="J689" s="135"/>
      <c r="K689" s="136"/>
      <c r="L689" s="97"/>
      <c r="M689" s="98"/>
      <c r="N689" s="99"/>
      <c r="O689" s="84">
        <v>2</v>
      </c>
      <c r="P689" s="85"/>
      <c r="Q689" s="85"/>
      <c r="R689" s="86"/>
      <c r="S689" s="72">
        <v>142.55</v>
      </c>
      <c r="T689" s="73"/>
      <c r="U689" s="73"/>
      <c r="V689" s="74"/>
      <c r="W689" s="87">
        <f>ABS(S689/E688*10^6*I688)</f>
        <v>1.5918575833300943</v>
      </c>
      <c r="X689" s="70"/>
      <c r="Y689" s="70"/>
      <c r="Z689" s="71"/>
      <c r="AA689" s="94"/>
      <c r="AB689" s="96"/>
      <c r="AC689" s="94"/>
      <c r="AD689" s="96"/>
      <c r="AE689" s="72">
        <v>1</v>
      </c>
      <c r="AF689" s="73"/>
      <c r="AG689" s="74"/>
      <c r="AH689" s="72">
        <f t="shared" si="129"/>
        <v>1.3</v>
      </c>
      <c r="AI689" s="73"/>
      <c r="AJ689" s="74"/>
      <c r="AK689" s="78"/>
      <c r="AL689" s="79"/>
      <c r="AM689" s="80"/>
      <c r="AN689" s="88">
        <f>Z580*AH689*AK688</f>
        <v>99.36605038925414</v>
      </c>
      <c r="AO689" s="89"/>
      <c r="AP689" s="89"/>
      <c r="AQ689" s="90"/>
      <c r="AR689" s="88">
        <f>AH581*AH689*AK688</f>
        <v>36.02019326610463</v>
      </c>
      <c r="AS689" s="89"/>
      <c r="AT689" s="89"/>
      <c r="AU689" s="90"/>
      <c r="AV689" s="69">
        <f>AH359</f>
        <v>1095000</v>
      </c>
      <c r="AW689" s="70"/>
      <c r="AX689" s="70"/>
      <c r="AY689" s="71"/>
      <c r="AZ689" s="69" t="str">
        <f t="shared" si="130"/>
        <v>∞</v>
      </c>
      <c r="BA689" s="70"/>
      <c r="BB689" s="70"/>
      <c r="BC689" s="71"/>
      <c r="BD689" s="72">
        <f t="shared" si="131"/>
        <v>0</v>
      </c>
      <c r="BE689" s="73"/>
      <c r="BF689" s="74"/>
      <c r="BG689" s="78"/>
      <c r="BH689" s="79"/>
      <c r="BI689" s="80"/>
      <c r="BJ689" s="137"/>
      <c r="BK689" s="138"/>
      <c r="BL689" s="139"/>
    </row>
    <row r="690" spans="2:64" ht="18.75" customHeight="1">
      <c r="B690" s="94"/>
      <c r="C690" s="95"/>
      <c r="D690" s="96"/>
      <c r="E690" s="78"/>
      <c r="F690" s="79"/>
      <c r="G690" s="79"/>
      <c r="H690" s="80"/>
      <c r="I690" s="134"/>
      <c r="J690" s="135"/>
      <c r="K690" s="136"/>
      <c r="L690" s="91">
        <v>2</v>
      </c>
      <c r="M690" s="92"/>
      <c r="N690" s="93"/>
      <c r="O690" s="84">
        <v>1</v>
      </c>
      <c r="P690" s="85"/>
      <c r="Q690" s="85"/>
      <c r="R690" s="86"/>
      <c r="S690" s="72">
        <v>2265.48</v>
      </c>
      <c r="T690" s="73"/>
      <c r="U690" s="73"/>
      <c r="V690" s="74"/>
      <c r="W690" s="87">
        <f>ABS(S690/E688*10^6*I688)</f>
        <v>25.298642706998677</v>
      </c>
      <c r="X690" s="70"/>
      <c r="Y690" s="70"/>
      <c r="Z690" s="71"/>
      <c r="AA690" s="94"/>
      <c r="AB690" s="96"/>
      <c r="AC690" s="94"/>
      <c r="AD690" s="96"/>
      <c r="AE690" s="72">
        <v>1</v>
      </c>
      <c r="AF690" s="73"/>
      <c r="AG690" s="74"/>
      <c r="AH690" s="72">
        <f t="shared" si="129"/>
        <v>1.3</v>
      </c>
      <c r="AI690" s="73"/>
      <c r="AJ690" s="74"/>
      <c r="AK690" s="78"/>
      <c r="AL690" s="79"/>
      <c r="AM690" s="80"/>
      <c r="AN690" s="88">
        <f>Z580*AH690*AK688</f>
        <v>99.36605038925414</v>
      </c>
      <c r="AO690" s="89"/>
      <c r="AP690" s="89"/>
      <c r="AQ690" s="90"/>
      <c r="AR690" s="88">
        <f>AH581*AH690*AK688</f>
        <v>36.02019326610463</v>
      </c>
      <c r="AS690" s="89"/>
      <c r="AT690" s="89"/>
      <c r="AU690" s="90"/>
      <c r="AV690" s="69">
        <f>AH359</f>
        <v>1095000</v>
      </c>
      <c r="AW690" s="70"/>
      <c r="AX690" s="70"/>
      <c r="AY690" s="71"/>
      <c r="AZ690" s="69" t="str">
        <f t="shared" si="130"/>
        <v>∞</v>
      </c>
      <c r="BA690" s="70"/>
      <c r="BB690" s="70"/>
      <c r="BC690" s="71"/>
      <c r="BD690" s="72">
        <f t="shared" si="131"/>
        <v>0</v>
      </c>
      <c r="BE690" s="73"/>
      <c r="BF690" s="74"/>
      <c r="BG690" s="78"/>
      <c r="BH690" s="79"/>
      <c r="BI690" s="80"/>
      <c r="BJ690" s="137"/>
      <c r="BK690" s="138"/>
      <c r="BL690" s="139"/>
    </row>
    <row r="691" spans="2:64" ht="18.75" customHeight="1">
      <c r="B691" s="97"/>
      <c r="C691" s="98"/>
      <c r="D691" s="99"/>
      <c r="E691" s="81"/>
      <c r="F691" s="82"/>
      <c r="G691" s="82"/>
      <c r="H691" s="83"/>
      <c r="I691" s="140"/>
      <c r="J691" s="141"/>
      <c r="K691" s="142"/>
      <c r="L691" s="97"/>
      <c r="M691" s="98"/>
      <c r="N691" s="99"/>
      <c r="O691" s="84">
        <v>2</v>
      </c>
      <c r="P691" s="85"/>
      <c r="Q691" s="85"/>
      <c r="R691" s="86"/>
      <c r="S691" s="72">
        <v>145.64</v>
      </c>
      <c r="T691" s="73"/>
      <c r="U691" s="73"/>
      <c r="V691" s="74"/>
      <c r="W691" s="87">
        <f>ABS(S691/E688*10^6*I688)</f>
        <v>1.6263636509028052</v>
      </c>
      <c r="X691" s="70"/>
      <c r="Y691" s="70"/>
      <c r="Z691" s="71"/>
      <c r="AA691" s="97"/>
      <c r="AB691" s="99"/>
      <c r="AC691" s="97"/>
      <c r="AD691" s="99"/>
      <c r="AE691" s="72">
        <v>1</v>
      </c>
      <c r="AF691" s="73"/>
      <c r="AG691" s="74"/>
      <c r="AH691" s="72">
        <f t="shared" si="129"/>
        <v>1.3</v>
      </c>
      <c r="AI691" s="73"/>
      <c r="AJ691" s="74"/>
      <c r="AK691" s="81"/>
      <c r="AL691" s="82"/>
      <c r="AM691" s="83"/>
      <c r="AN691" s="88">
        <f>Z580*AH691*AK688</f>
        <v>99.36605038925414</v>
      </c>
      <c r="AO691" s="89"/>
      <c r="AP691" s="89"/>
      <c r="AQ691" s="90"/>
      <c r="AR691" s="88">
        <f>AH581*AH691*AK688</f>
        <v>36.02019326610463</v>
      </c>
      <c r="AS691" s="89"/>
      <c r="AT691" s="89"/>
      <c r="AU691" s="90"/>
      <c r="AV691" s="69">
        <f>AH359</f>
        <v>1095000</v>
      </c>
      <c r="AW691" s="70"/>
      <c r="AX691" s="70"/>
      <c r="AY691" s="71"/>
      <c r="AZ691" s="69" t="str">
        <f t="shared" si="130"/>
        <v>∞</v>
      </c>
      <c r="BA691" s="70"/>
      <c r="BB691" s="70"/>
      <c r="BC691" s="71"/>
      <c r="BD691" s="72">
        <f t="shared" si="131"/>
        <v>0</v>
      </c>
      <c r="BE691" s="73"/>
      <c r="BF691" s="74"/>
      <c r="BG691" s="81"/>
      <c r="BH691" s="82"/>
      <c r="BI691" s="83"/>
      <c r="BJ691" s="122"/>
      <c r="BK691" s="123"/>
      <c r="BL691" s="124"/>
    </row>
    <row r="692" spans="2:64" ht="18.75" customHeight="1">
      <c r="B692" s="91">
        <v>302</v>
      </c>
      <c r="C692" s="92"/>
      <c r="D692" s="93"/>
      <c r="E692" s="130">
        <v>195223979166.666</v>
      </c>
      <c r="F692" s="76"/>
      <c r="G692" s="76"/>
      <c r="H692" s="77"/>
      <c r="I692" s="131">
        <v>1425</v>
      </c>
      <c r="J692" s="132"/>
      <c r="K692" s="133"/>
      <c r="L692" s="91">
        <v>1</v>
      </c>
      <c r="M692" s="92"/>
      <c r="N692" s="93"/>
      <c r="O692" s="84">
        <v>1</v>
      </c>
      <c r="P692" s="85"/>
      <c r="Q692" s="85"/>
      <c r="R692" s="86"/>
      <c r="S692" s="72">
        <v>983.24</v>
      </c>
      <c r="T692" s="73"/>
      <c r="U692" s="73"/>
      <c r="V692" s="74"/>
      <c r="W692" s="87">
        <f>ABS(S692/E692*10^6*I692)</f>
        <v>7.176971835021573</v>
      </c>
      <c r="X692" s="70"/>
      <c r="Y692" s="70"/>
      <c r="Z692" s="71"/>
      <c r="AA692" s="91">
        <v>50</v>
      </c>
      <c r="AB692" s="93"/>
      <c r="AC692" s="91">
        <v>14</v>
      </c>
      <c r="AD692" s="93"/>
      <c r="AE692" s="72">
        <v>1</v>
      </c>
      <c r="AF692" s="73"/>
      <c r="AG692" s="74"/>
      <c r="AH692" s="72">
        <f t="shared" si="129"/>
        <v>1.3</v>
      </c>
      <c r="AI692" s="73"/>
      <c r="AJ692" s="74"/>
      <c r="AK692" s="75">
        <f>IF(AA692&lt;25,1,IF(AC692&lt;=12,1,(25/AA692)^(1/4)))</f>
        <v>0.8408964152537145</v>
      </c>
      <c r="AL692" s="76"/>
      <c r="AM692" s="77"/>
      <c r="AN692" s="88">
        <f>Z580*AH692*AK692</f>
        <v>87.45322718638631</v>
      </c>
      <c r="AO692" s="89"/>
      <c r="AP692" s="89"/>
      <c r="AQ692" s="90"/>
      <c r="AR692" s="88">
        <f>AH581*AH692*AK692</f>
        <v>31.70179485506504</v>
      </c>
      <c r="AS692" s="89"/>
      <c r="AT692" s="89"/>
      <c r="AU692" s="90"/>
      <c r="AV692" s="69">
        <f>AH359</f>
        <v>1095000</v>
      </c>
      <c r="AW692" s="70"/>
      <c r="AX692" s="70"/>
      <c r="AY692" s="71"/>
      <c r="AZ692" s="69" t="str">
        <f t="shared" si="130"/>
        <v>∞</v>
      </c>
      <c r="BA692" s="70"/>
      <c r="BB692" s="70"/>
      <c r="BC692" s="71"/>
      <c r="BD692" s="72">
        <f t="shared" si="131"/>
        <v>0</v>
      </c>
      <c r="BE692" s="73"/>
      <c r="BF692" s="74"/>
      <c r="BG692" s="75">
        <f>SUM(BD692:BD695)</f>
        <v>0</v>
      </c>
      <c r="BH692" s="76"/>
      <c r="BI692" s="77"/>
      <c r="BJ692" s="114" t="str">
        <f>IF(BG692&lt;=1,"O.K","N.G")</f>
        <v>O.K</v>
      </c>
      <c r="BK692" s="117"/>
      <c r="BL692" s="118"/>
    </row>
    <row r="693" spans="2:64" ht="18.75" customHeight="1">
      <c r="B693" s="94"/>
      <c r="C693" s="95"/>
      <c r="D693" s="96"/>
      <c r="E693" s="78"/>
      <c r="F693" s="79"/>
      <c r="G693" s="79"/>
      <c r="H693" s="80"/>
      <c r="I693" s="134"/>
      <c r="J693" s="135"/>
      <c r="K693" s="136"/>
      <c r="L693" s="97"/>
      <c r="M693" s="98"/>
      <c r="N693" s="99"/>
      <c r="O693" s="84">
        <v>2</v>
      </c>
      <c r="P693" s="85"/>
      <c r="Q693" s="85"/>
      <c r="R693" s="86"/>
      <c r="S693" s="72">
        <v>41.79</v>
      </c>
      <c r="T693" s="73"/>
      <c r="U693" s="73"/>
      <c r="V693" s="74"/>
      <c r="W693" s="87">
        <f>ABS(S693/E692*10^6*I692)</f>
        <v>0.3050380913973714</v>
      </c>
      <c r="X693" s="70"/>
      <c r="Y693" s="70"/>
      <c r="Z693" s="71"/>
      <c r="AA693" s="94"/>
      <c r="AB693" s="96"/>
      <c r="AC693" s="94"/>
      <c r="AD693" s="96"/>
      <c r="AE693" s="72">
        <v>1</v>
      </c>
      <c r="AF693" s="73"/>
      <c r="AG693" s="74"/>
      <c r="AH693" s="72">
        <f t="shared" si="129"/>
        <v>1.3</v>
      </c>
      <c r="AI693" s="73"/>
      <c r="AJ693" s="74"/>
      <c r="AK693" s="78"/>
      <c r="AL693" s="79"/>
      <c r="AM693" s="80"/>
      <c r="AN693" s="88">
        <f>Z580*AH693*AK692</f>
        <v>87.45322718638631</v>
      </c>
      <c r="AO693" s="89"/>
      <c r="AP693" s="89"/>
      <c r="AQ693" s="90"/>
      <c r="AR693" s="88">
        <f>AH581*AH693*AK692</f>
        <v>31.70179485506504</v>
      </c>
      <c r="AS693" s="89"/>
      <c r="AT693" s="89"/>
      <c r="AU693" s="90"/>
      <c r="AV693" s="69">
        <f>AH359</f>
        <v>1095000</v>
      </c>
      <c r="AW693" s="70"/>
      <c r="AX693" s="70"/>
      <c r="AY693" s="71"/>
      <c r="AZ693" s="69" t="str">
        <f t="shared" si="130"/>
        <v>∞</v>
      </c>
      <c r="BA693" s="70"/>
      <c r="BB693" s="70"/>
      <c r="BC693" s="71"/>
      <c r="BD693" s="72">
        <f t="shared" si="131"/>
        <v>0</v>
      </c>
      <c r="BE693" s="73"/>
      <c r="BF693" s="74"/>
      <c r="BG693" s="78"/>
      <c r="BH693" s="79"/>
      <c r="BI693" s="80"/>
      <c r="BJ693" s="137"/>
      <c r="BK693" s="138"/>
      <c r="BL693" s="139"/>
    </row>
    <row r="694" spans="2:64" ht="18.75" customHeight="1">
      <c r="B694" s="94"/>
      <c r="C694" s="95"/>
      <c r="D694" s="96"/>
      <c r="E694" s="78"/>
      <c r="F694" s="79"/>
      <c r="G694" s="79"/>
      <c r="H694" s="80"/>
      <c r="I694" s="134"/>
      <c r="J694" s="135"/>
      <c r="K694" s="136"/>
      <c r="L694" s="91">
        <v>2</v>
      </c>
      <c r="M694" s="92"/>
      <c r="N694" s="93"/>
      <c r="O694" s="84">
        <v>1</v>
      </c>
      <c r="P694" s="85"/>
      <c r="Q694" s="85"/>
      <c r="R694" s="86"/>
      <c r="S694" s="72">
        <v>3649.99</v>
      </c>
      <c r="T694" s="73"/>
      <c r="U694" s="73"/>
      <c r="V694" s="74"/>
      <c r="W694" s="87">
        <f>ABS(S694/E692*10^6*I692)</f>
        <v>26.642402087090016</v>
      </c>
      <c r="X694" s="70"/>
      <c r="Y694" s="70"/>
      <c r="Z694" s="71"/>
      <c r="AA694" s="94"/>
      <c r="AB694" s="96"/>
      <c r="AC694" s="94"/>
      <c r="AD694" s="96"/>
      <c r="AE694" s="72">
        <v>1</v>
      </c>
      <c r="AF694" s="73"/>
      <c r="AG694" s="74"/>
      <c r="AH694" s="72">
        <f t="shared" si="129"/>
        <v>1.3</v>
      </c>
      <c r="AI694" s="73"/>
      <c r="AJ694" s="74"/>
      <c r="AK694" s="78"/>
      <c r="AL694" s="79"/>
      <c r="AM694" s="80"/>
      <c r="AN694" s="88">
        <f>Z580*AH694*AK692</f>
        <v>87.45322718638631</v>
      </c>
      <c r="AO694" s="89"/>
      <c r="AP694" s="89"/>
      <c r="AQ694" s="90"/>
      <c r="AR694" s="88">
        <f>AH581*AH694*AK692</f>
        <v>31.70179485506504</v>
      </c>
      <c r="AS694" s="89"/>
      <c r="AT694" s="89"/>
      <c r="AU694" s="90"/>
      <c r="AV694" s="69">
        <f>AH359</f>
        <v>1095000</v>
      </c>
      <c r="AW694" s="70"/>
      <c r="AX694" s="70"/>
      <c r="AY694" s="71"/>
      <c r="AZ694" s="69" t="str">
        <f t="shared" si="130"/>
        <v>∞</v>
      </c>
      <c r="BA694" s="70"/>
      <c r="BB694" s="70"/>
      <c r="BC694" s="71"/>
      <c r="BD694" s="72">
        <f t="shared" si="131"/>
        <v>0</v>
      </c>
      <c r="BE694" s="73"/>
      <c r="BF694" s="74"/>
      <c r="BG694" s="78"/>
      <c r="BH694" s="79"/>
      <c r="BI694" s="80"/>
      <c r="BJ694" s="137"/>
      <c r="BK694" s="138"/>
      <c r="BL694" s="139"/>
    </row>
    <row r="695" spans="2:64" ht="18.75" customHeight="1">
      <c r="B695" s="97"/>
      <c r="C695" s="98"/>
      <c r="D695" s="99"/>
      <c r="E695" s="81"/>
      <c r="F695" s="82"/>
      <c r="G695" s="82"/>
      <c r="H695" s="83"/>
      <c r="I695" s="140"/>
      <c r="J695" s="141"/>
      <c r="K695" s="142"/>
      <c r="L695" s="97"/>
      <c r="M695" s="98"/>
      <c r="N695" s="99"/>
      <c r="O695" s="84">
        <v>2</v>
      </c>
      <c r="P695" s="85"/>
      <c r="Q695" s="85"/>
      <c r="R695" s="86"/>
      <c r="S695" s="72">
        <v>93.75</v>
      </c>
      <c r="T695" s="73"/>
      <c r="U695" s="73"/>
      <c r="V695" s="74"/>
      <c r="W695" s="87">
        <f>ABS(S695/E692*10^6*I692)</f>
        <v>0.6843101476071686</v>
      </c>
      <c r="X695" s="70"/>
      <c r="Y695" s="70"/>
      <c r="Z695" s="71"/>
      <c r="AA695" s="97"/>
      <c r="AB695" s="99"/>
      <c r="AC695" s="97"/>
      <c r="AD695" s="99"/>
      <c r="AE695" s="72">
        <v>1</v>
      </c>
      <c r="AF695" s="73"/>
      <c r="AG695" s="74"/>
      <c r="AH695" s="72">
        <f t="shared" si="129"/>
        <v>1.3</v>
      </c>
      <c r="AI695" s="73"/>
      <c r="AJ695" s="74"/>
      <c r="AK695" s="81"/>
      <c r="AL695" s="82"/>
      <c r="AM695" s="83"/>
      <c r="AN695" s="88">
        <f>Z580*AH695*AK692</f>
        <v>87.45322718638631</v>
      </c>
      <c r="AO695" s="89"/>
      <c r="AP695" s="89"/>
      <c r="AQ695" s="90"/>
      <c r="AR695" s="88">
        <f>AH581*AH695*AK692</f>
        <v>31.70179485506504</v>
      </c>
      <c r="AS695" s="89"/>
      <c r="AT695" s="89"/>
      <c r="AU695" s="90"/>
      <c r="AV695" s="69">
        <f>AH359</f>
        <v>1095000</v>
      </c>
      <c r="AW695" s="70"/>
      <c r="AX695" s="70"/>
      <c r="AY695" s="71"/>
      <c r="AZ695" s="69" t="str">
        <f t="shared" si="130"/>
        <v>∞</v>
      </c>
      <c r="BA695" s="70"/>
      <c r="BB695" s="70"/>
      <c r="BC695" s="71"/>
      <c r="BD695" s="72">
        <f t="shared" si="131"/>
        <v>0</v>
      </c>
      <c r="BE695" s="73"/>
      <c r="BF695" s="74"/>
      <c r="BG695" s="81"/>
      <c r="BH695" s="82"/>
      <c r="BI695" s="83"/>
      <c r="BJ695" s="122"/>
      <c r="BK695" s="123"/>
      <c r="BL695" s="124"/>
    </row>
    <row r="696" spans="2:64" ht="18.75" customHeight="1">
      <c r="B696" s="91">
        <v>402</v>
      </c>
      <c r="C696" s="92"/>
      <c r="D696" s="93"/>
      <c r="E696" s="130">
        <v>228592821333.333</v>
      </c>
      <c r="F696" s="76"/>
      <c r="G696" s="76"/>
      <c r="H696" s="77"/>
      <c r="I696" s="131">
        <v>1420</v>
      </c>
      <c r="J696" s="132"/>
      <c r="K696" s="133"/>
      <c r="L696" s="91">
        <v>1</v>
      </c>
      <c r="M696" s="92"/>
      <c r="N696" s="93"/>
      <c r="O696" s="84">
        <v>1</v>
      </c>
      <c r="P696" s="85"/>
      <c r="Q696" s="85"/>
      <c r="R696" s="86"/>
      <c r="S696" s="72">
        <v>1201.42</v>
      </c>
      <c r="T696" s="73"/>
      <c r="U696" s="73"/>
      <c r="V696" s="74"/>
      <c r="W696" s="87">
        <f>ABS(S696/E696*10^6*I696)</f>
        <v>7.463123251417833</v>
      </c>
      <c r="X696" s="70"/>
      <c r="Y696" s="70"/>
      <c r="Z696" s="71"/>
      <c r="AA696" s="91">
        <v>60</v>
      </c>
      <c r="AB696" s="93"/>
      <c r="AC696" s="91">
        <v>14</v>
      </c>
      <c r="AD696" s="93"/>
      <c r="AE696" s="72">
        <v>1</v>
      </c>
      <c r="AF696" s="73"/>
      <c r="AG696" s="74"/>
      <c r="AH696" s="72">
        <f t="shared" si="129"/>
        <v>1.3</v>
      </c>
      <c r="AI696" s="73"/>
      <c r="AJ696" s="74"/>
      <c r="AK696" s="75">
        <f>IF(AA696&lt;25,1,IF(AC696&lt;=12,1,(25/AA696)^(1/4)))</f>
        <v>0.8034284189446518</v>
      </c>
      <c r="AL696" s="76"/>
      <c r="AM696" s="77"/>
      <c r="AN696" s="88">
        <f>Z580*AH696*AK696</f>
        <v>83.55655557024379</v>
      </c>
      <c r="AO696" s="89"/>
      <c r="AP696" s="89"/>
      <c r="AQ696" s="90"/>
      <c r="AR696" s="88">
        <f>AH581*AH696*AK696</f>
        <v>30.289251394213373</v>
      </c>
      <c r="AS696" s="89"/>
      <c r="AT696" s="89"/>
      <c r="AU696" s="90"/>
      <c r="AV696" s="69">
        <f>AH359</f>
        <v>1095000</v>
      </c>
      <c r="AW696" s="70"/>
      <c r="AX696" s="70"/>
      <c r="AY696" s="71"/>
      <c r="AZ696" s="69" t="str">
        <f t="shared" si="130"/>
        <v>∞</v>
      </c>
      <c r="BA696" s="70"/>
      <c r="BB696" s="70"/>
      <c r="BC696" s="71"/>
      <c r="BD696" s="72">
        <f t="shared" si="131"/>
        <v>0</v>
      </c>
      <c r="BE696" s="73"/>
      <c r="BF696" s="74"/>
      <c r="BG696" s="75">
        <f>SUM(BD696:BD699)</f>
        <v>0</v>
      </c>
      <c r="BH696" s="76"/>
      <c r="BI696" s="77"/>
      <c r="BJ696" s="114" t="str">
        <f>IF(BG696&lt;=1,"O.K","N.G")</f>
        <v>O.K</v>
      </c>
      <c r="BK696" s="117"/>
      <c r="BL696" s="118"/>
    </row>
    <row r="697" spans="2:64" ht="18.75" customHeight="1">
      <c r="B697" s="94"/>
      <c r="C697" s="95"/>
      <c r="D697" s="96"/>
      <c r="E697" s="78"/>
      <c r="F697" s="79"/>
      <c r="G697" s="79"/>
      <c r="H697" s="80"/>
      <c r="I697" s="134"/>
      <c r="J697" s="135"/>
      <c r="K697" s="136"/>
      <c r="L697" s="97"/>
      <c r="M697" s="98"/>
      <c r="N697" s="99"/>
      <c r="O697" s="84">
        <v>2</v>
      </c>
      <c r="P697" s="85"/>
      <c r="Q697" s="85"/>
      <c r="R697" s="86"/>
      <c r="S697" s="72">
        <v>65.62</v>
      </c>
      <c r="T697" s="73"/>
      <c r="U697" s="73"/>
      <c r="V697" s="74"/>
      <c r="W697" s="87">
        <f>ABS(S697/E696*10^6*I696)</f>
        <v>0.40762609891464957</v>
      </c>
      <c r="X697" s="70"/>
      <c r="Y697" s="70"/>
      <c r="Z697" s="71"/>
      <c r="AA697" s="94"/>
      <c r="AB697" s="96"/>
      <c r="AC697" s="94"/>
      <c r="AD697" s="96"/>
      <c r="AE697" s="72">
        <v>1</v>
      </c>
      <c r="AF697" s="73"/>
      <c r="AG697" s="74"/>
      <c r="AH697" s="72">
        <f t="shared" si="129"/>
        <v>1.3</v>
      </c>
      <c r="AI697" s="73"/>
      <c r="AJ697" s="74"/>
      <c r="AK697" s="78"/>
      <c r="AL697" s="79"/>
      <c r="AM697" s="80"/>
      <c r="AN697" s="88">
        <f>Z580*AH697*AK696</f>
        <v>83.55655557024379</v>
      </c>
      <c r="AO697" s="89"/>
      <c r="AP697" s="89"/>
      <c r="AQ697" s="90"/>
      <c r="AR697" s="88">
        <f>AH581*AH697*AK696</f>
        <v>30.289251394213373</v>
      </c>
      <c r="AS697" s="89"/>
      <c r="AT697" s="89"/>
      <c r="AU697" s="90"/>
      <c r="AV697" s="69">
        <f>AH359</f>
        <v>1095000</v>
      </c>
      <c r="AW697" s="70"/>
      <c r="AX697" s="70"/>
      <c r="AY697" s="71"/>
      <c r="AZ697" s="69" t="str">
        <f t="shared" si="130"/>
        <v>∞</v>
      </c>
      <c r="BA697" s="70"/>
      <c r="BB697" s="70"/>
      <c r="BC697" s="71"/>
      <c r="BD697" s="72">
        <f t="shared" si="131"/>
        <v>0</v>
      </c>
      <c r="BE697" s="73"/>
      <c r="BF697" s="74"/>
      <c r="BG697" s="78"/>
      <c r="BH697" s="79"/>
      <c r="BI697" s="80"/>
      <c r="BJ697" s="137"/>
      <c r="BK697" s="138"/>
      <c r="BL697" s="139"/>
    </row>
    <row r="698" spans="2:64" ht="18.75" customHeight="1">
      <c r="B698" s="94"/>
      <c r="C698" s="95"/>
      <c r="D698" s="96"/>
      <c r="E698" s="78"/>
      <c r="F698" s="79"/>
      <c r="G698" s="79"/>
      <c r="H698" s="80"/>
      <c r="I698" s="134"/>
      <c r="J698" s="135"/>
      <c r="K698" s="136"/>
      <c r="L698" s="91">
        <v>2</v>
      </c>
      <c r="M698" s="92"/>
      <c r="N698" s="93"/>
      <c r="O698" s="84">
        <v>1</v>
      </c>
      <c r="P698" s="85"/>
      <c r="Q698" s="85"/>
      <c r="R698" s="86"/>
      <c r="S698" s="72">
        <v>4356.08</v>
      </c>
      <c r="T698" s="73"/>
      <c r="U698" s="73"/>
      <c r="V698" s="74"/>
      <c r="W698" s="87">
        <f>ABS(S698/E696*10^6*I696)</f>
        <v>27.059614400489583</v>
      </c>
      <c r="X698" s="70"/>
      <c r="Y698" s="70"/>
      <c r="Z698" s="71"/>
      <c r="AA698" s="94"/>
      <c r="AB698" s="96"/>
      <c r="AC698" s="94"/>
      <c r="AD698" s="96"/>
      <c r="AE698" s="72">
        <v>1</v>
      </c>
      <c r="AF698" s="73"/>
      <c r="AG698" s="74"/>
      <c r="AH698" s="72">
        <f t="shared" si="129"/>
        <v>1.3</v>
      </c>
      <c r="AI698" s="73"/>
      <c r="AJ698" s="74"/>
      <c r="AK698" s="78"/>
      <c r="AL698" s="79"/>
      <c r="AM698" s="80"/>
      <c r="AN698" s="88">
        <f>Z580*AH698*AK696</f>
        <v>83.55655557024379</v>
      </c>
      <c r="AO698" s="89"/>
      <c r="AP698" s="89"/>
      <c r="AQ698" s="90"/>
      <c r="AR698" s="88">
        <f>AH581*AH698*AK696</f>
        <v>30.289251394213373</v>
      </c>
      <c r="AS698" s="89"/>
      <c r="AT698" s="89"/>
      <c r="AU698" s="90"/>
      <c r="AV698" s="69">
        <f>AH359</f>
        <v>1095000</v>
      </c>
      <c r="AW698" s="70"/>
      <c r="AX698" s="70"/>
      <c r="AY698" s="71"/>
      <c r="AZ698" s="69" t="str">
        <f t="shared" si="130"/>
        <v>∞</v>
      </c>
      <c r="BA698" s="70"/>
      <c r="BB698" s="70"/>
      <c r="BC698" s="71"/>
      <c r="BD698" s="72">
        <f t="shared" si="131"/>
        <v>0</v>
      </c>
      <c r="BE698" s="73"/>
      <c r="BF698" s="74"/>
      <c r="BG698" s="78"/>
      <c r="BH698" s="79"/>
      <c r="BI698" s="80"/>
      <c r="BJ698" s="137"/>
      <c r="BK698" s="138"/>
      <c r="BL698" s="139"/>
    </row>
    <row r="699" spans="2:64" ht="18.75" customHeight="1">
      <c r="B699" s="97"/>
      <c r="C699" s="98"/>
      <c r="D699" s="99"/>
      <c r="E699" s="81"/>
      <c r="F699" s="82"/>
      <c r="G699" s="82"/>
      <c r="H699" s="83"/>
      <c r="I699" s="140"/>
      <c r="J699" s="141"/>
      <c r="K699" s="142"/>
      <c r="L699" s="97"/>
      <c r="M699" s="98"/>
      <c r="N699" s="99"/>
      <c r="O699" s="84">
        <v>2</v>
      </c>
      <c r="P699" s="85"/>
      <c r="Q699" s="85"/>
      <c r="R699" s="86"/>
      <c r="S699" s="72">
        <v>143.54</v>
      </c>
      <c r="T699" s="73"/>
      <c r="U699" s="73"/>
      <c r="V699" s="74"/>
      <c r="W699" s="87">
        <f>ABS(S699/E696*10^6*I696)</f>
        <v>0.891658796681024</v>
      </c>
      <c r="X699" s="70"/>
      <c r="Y699" s="70"/>
      <c r="Z699" s="71"/>
      <c r="AA699" s="97"/>
      <c r="AB699" s="99"/>
      <c r="AC699" s="97"/>
      <c r="AD699" s="99"/>
      <c r="AE699" s="72">
        <v>1</v>
      </c>
      <c r="AF699" s="73"/>
      <c r="AG699" s="74"/>
      <c r="AH699" s="72">
        <f t="shared" si="129"/>
        <v>1.3</v>
      </c>
      <c r="AI699" s="73"/>
      <c r="AJ699" s="74"/>
      <c r="AK699" s="81"/>
      <c r="AL699" s="82"/>
      <c r="AM699" s="83"/>
      <c r="AN699" s="88">
        <f>Z580*AH699*AK696</f>
        <v>83.55655557024379</v>
      </c>
      <c r="AO699" s="89"/>
      <c r="AP699" s="89"/>
      <c r="AQ699" s="90"/>
      <c r="AR699" s="88">
        <f>AH581*AH699*AK696</f>
        <v>30.289251394213373</v>
      </c>
      <c r="AS699" s="89"/>
      <c r="AT699" s="89"/>
      <c r="AU699" s="90"/>
      <c r="AV699" s="69">
        <f>AH359</f>
        <v>1095000</v>
      </c>
      <c r="AW699" s="70"/>
      <c r="AX699" s="70"/>
      <c r="AY699" s="71"/>
      <c r="AZ699" s="69" t="str">
        <f t="shared" si="130"/>
        <v>∞</v>
      </c>
      <c r="BA699" s="70"/>
      <c r="BB699" s="70"/>
      <c r="BC699" s="71"/>
      <c r="BD699" s="72">
        <f t="shared" si="131"/>
        <v>0</v>
      </c>
      <c r="BE699" s="73"/>
      <c r="BF699" s="74"/>
      <c r="BG699" s="81"/>
      <c r="BH699" s="82"/>
      <c r="BI699" s="83"/>
      <c r="BJ699" s="122"/>
      <c r="BK699" s="123"/>
      <c r="BL699" s="124"/>
    </row>
    <row r="700" spans="2:64" ht="18.75" customHeight="1">
      <c r="B700" s="91">
        <v>502</v>
      </c>
      <c r="C700" s="92"/>
      <c r="D700" s="93"/>
      <c r="E700" s="130">
        <v>228592821333.333</v>
      </c>
      <c r="F700" s="76"/>
      <c r="G700" s="76"/>
      <c r="H700" s="77"/>
      <c r="I700" s="131">
        <v>1420</v>
      </c>
      <c r="J700" s="132"/>
      <c r="K700" s="133"/>
      <c r="L700" s="91">
        <v>1</v>
      </c>
      <c r="M700" s="92"/>
      <c r="N700" s="93"/>
      <c r="O700" s="84">
        <v>1</v>
      </c>
      <c r="P700" s="85"/>
      <c r="Q700" s="85"/>
      <c r="R700" s="86"/>
      <c r="S700" s="72">
        <v>1268.48</v>
      </c>
      <c r="T700" s="73"/>
      <c r="U700" s="73"/>
      <c r="V700" s="74"/>
      <c r="W700" s="87">
        <f>ABS(S700/E700*10^6*I700)</f>
        <v>7.87969451312488</v>
      </c>
      <c r="X700" s="70"/>
      <c r="Y700" s="70"/>
      <c r="Z700" s="71"/>
      <c r="AA700" s="91">
        <v>60</v>
      </c>
      <c r="AB700" s="93"/>
      <c r="AC700" s="91">
        <v>14</v>
      </c>
      <c r="AD700" s="93"/>
      <c r="AE700" s="72">
        <v>1</v>
      </c>
      <c r="AF700" s="73"/>
      <c r="AG700" s="74"/>
      <c r="AH700" s="72">
        <f t="shared" si="129"/>
        <v>1.3</v>
      </c>
      <c r="AI700" s="73"/>
      <c r="AJ700" s="74"/>
      <c r="AK700" s="75">
        <f>IF(AA700&lt;25,1,IF(AC700&lt;=12,1,(25/AA700)^(1/4)))</f>
        <v>0.8034284189446518</v>
      </c>
      <c r="AL700" s="76"/>
      <c r="AM700" s="77"/>
      <c r="AN700" s="88">
        <f>Z580*AH700*AK700</f>
        <v>83.55655557024379</v>
      </c>
      <c r="AO700" s="89"/>
      <c r="AP700" s="89"/>
      <c r="AQ700" s="90"/>
      <c r="AR700" s="88">
        <f>AH581*AH700*AK700</f>
        <v>30.289251394213373</v>
      </c>
      <c r="AS700" s="89"/>
      <c r="AT700" s="89"/>
      <c r="AU700" s="90"/>
      <c r="AV700" s="69">
        <f>AH359</f>
        <v>1095000</v>
      </c>
      <c r="AW700" s="70"/>
      <c r="AX700" s="70"/>
      <c r="AY700" s="71"/>
      <c r="AZ700" s="69" t="str">
        <f t="shared" si="130"/>
        <v>∞</v>
      </c>
      <c r="BA700" s="70"/>
      <c r="BB700" s="70"/>
      <c r="BC700" s="71"/>
      <c r="BD700" s="72">
        <f t="shared" si="131"/>
        <v>0</v>
      </c>
      <c r="BE700" s="73"/>
      <c r="BF700" s="74"/>
      <c r="BG700" s="75">
        <f>SUM(BD700:BD703)</f>
        <v>0</v>
      </c>
      <c r="BH700" s="76"/>
      <c r="BI700" s="77"/>
      <c r="BJ700" s="114" t="str">
        <f>IF(BG700&lt;=1,"O.K","N.G")</f>
        <v>O.K</v>
      </c>
      <c r="BK700" s="117"/>
      <c r="BL700" s="118"/>
    </row>
    <row r="701" spans="2:64" ht="18.75" customHeight="1">
      <c r="B701" s="94"/>
      <c r="C701" s="95"/>
      <c r="D701" s="96"/>
      <c r="E701" s="78"/>
      <c r="F701" s="79"/>
      <c r="G701" s="79"/>
      <c r="H701" s="80"/>
      <c r="I701" s="134"/>
      <c r="J701" s="135"/>
      <c r="K701" s="136"/>
      <c r="L701" s="97"/>
      <c r="M701" s="98"/>
      <c r="N701" s="99"/>
      <c r="O701" s="84">
        <v>2</v>
      </c>
      <c r="P701" s="85"/>
      <c r="Q701" s="85"/>
      <c r="R701" s="86"/>
      <c r="S701" s="72">
        <v>687.18</v>
      </c>
      <c r="T701" s="73"/>
      <c r="U701" s="73"/>
      <c r="V701" s="74"/>
      <c r="W701" s="87">
        <f>ABS(S701/E700*10^6*I700)</f>
        <v>4.268706227555148</v>
      </c>
      <c r="X701" s="70"/>
      <c r="Y701" s="70"/>
      <c r="Z701" s="71"/>
      <c r="AA701" s="94"/>
      <c r="AB701" s="96"/>
      <c r="AC701" s="94"/>
      <c r="AD701" s="96"/>
      <c r="AE701" s="72">
        <v>1</v>
      </c>
      <c r="AF701" s="73"/>
      <c r="AG701" s="74"/>
      <c r="AH701" s="72">
        <f t="shared" si="129"/>
        <v>1.3</v>
      </c>
      <c r="AI701" s="73"/>
      <c r="AJ701" s="74"/>
      <c r="AK701" s="78"/>
      <c r="AL701" s="79"/>
      <c r="AM701" s="80"/>
      <c r="AN701" s="88">
        <f>Z580*AH701*AK700</f>
        <v>83.55655557024379</v>
      </c>
      <c r="AO701" s="89"/>
      <c r="AP701" s="89"/>
      <c r="AQ701" s="90"/>
      <c r="AR701" s="88">
        <f>AH581*AH701*AK700</f>
        <v>30.289251394213373</v>
      </c>
      <c r="AS701" s="89"/>
      <c r="AT701" s="89"/>
      <c r="AU701" s="90"/>
      <c r="AV701" s="69">
        <f>AH359</f>
        <v>1095000</v>
      </c>
      <c r="AW701" s="70"/>
      <c r="AX701" s="70"/>
      <c r="AY701" s="71"/>
      <c r="AZ701" s="69" t="str">
        <f t="shared" si="130"/>
        <v>∞</v>
      </c>
      <c r="BA701" s="70"/>
      <c r="BB701" s="70"/>
      <c r="BC701" s="71"/>
      <c r="BD701" s="72">
        <f t="shared" si="131"/>
        <v>0</v>
      </c>
      <c r="BE701" s="73"/>
      <c r="BF701" s="74"/>
      <c r="BG701" s="78"/>
      <c r="BH701" s="79"/>
      <c r="BI701" s="80"/>
      <c r="BJ701" s="137"/>
      <c r="BK701" s="138"/>
      <c r="BL701" s="139"/>
    </row>
    <row r="702" spans="2:64" ht="18.75" customHeight="1">
      <c r="B702" s="94"/>
      <c r="C702" s="95"/>
      <c r="D702" s="96"/>
      <c r="E702" s="78"/>
      <c r="F702" s="79"/>
      <c r="G702" s="79"/>
      <c r="H702" s="80"/>
      <c r="I702" s="134"/>
      <c r="J702" s="135"/>
      <c r="K702" s="136"/>
      <c r="L702" s="91">
        <v>2</v>
      </c>
      <c r="M702" s="92"/>
      <c r="N702" s="93"/>
      <c r="O702" s="84">
        <v>1</v>
      </c>
      <c r="P702" s="85"/>
      <c r="Q702" s="85"/>
      <c r="R702" s="86"/>
      <c r="S702" s="72">
        <v>4513.07</v>
      </c>
      <c r="T702" s="73"/>
      <c r="U702" s="73"/>
      <c r="V702" s="74"/>
      <c r="W702" s="87">
        <f>ABS(S702/E700*10^6*I700)</f>
        <v>28.034823502419037</v>
      </c>
      <c r="X702" s="70"/>
      <c r="Y702" s="70"/>
      <c r="Z702" s="71"/>
      <c r="AA702" s="94"/>
      <c r="AB702" s="96"/>
      <c r="AC702" s="94"/>
      <c r="AD702" s="96"/>
      <c r="AE702" s="72">
        <v>1</v>
      </c>
      <c r="AF702" s="73"/>
      <c r="AG702" s="74"/>
      <c r="AH702" s="72">
        <f t="shared" si="129"/>
        <v>1.3</v>
      </c>
      <c r="AI702" s="73"/>
      <c r="AJ702" s="74"/>
      <c r="AK702" s="78"/>
      <c r="AL702" s="79"/>
      <c r="AM702" s="80"/>
      <c r="AN702" s="88">
        <f>Z580*AH702*AK700</f>
        <v>83.55655557024379</v>
      </c>
      <c r="AO702" s="89"/>
      <c r="AP702" s="89"/>
      <c r="AQ702" s="90"/>
      <c r="AR702" s="88">
        <f>AH581*AH702*AK700</f>
        <v>30.289251394213373</v>
      </c>
      <c r="AS702" s="89"/>
      <c r="AT702" s="89"/>
      <c r="AU702" s="90"/>
      <c r="AV702" s="69">
        <f>AH359</f>
        <v>1095000</v>
      </c>
      <c r="AW702" s="70"/>
      <c r="AX702" s="70"/>
      <c r="AY702" s="71"/>
      <c r="AZ702" s="69" t="str">
        <f t="shared" si="130"/>
        <v>∞</v>
      </c>
      <c r="BA702" s="70"/>
      <c r="BB702" s="70"/>
      <c r="BC702" s="71"/>
      <c r="BD702" s="72">
        <f t="shared" si="131"/>
        <v>0</v>
      </c>
      <c r="BE702" s="73"/>
      <c r="BF702" s="74"/>
      <c r="BG702" s="78"/>
      <c r="BH702" s="79"/>
      <c r="BI702" s="80"/>
      <c r="BJ702" s="137"/>
      <c r="BK702" s="138"/>
      <c r="BL702" s="139"/>
    </row>
    <row r="703" spans="2:64" ht="18.75" customHeight="1">
      <c r="B703" s="97"/>
      <c r="C703" s="98"/>
      <c r="D703" s="99"/>
      <c r="E703" s="81"/>
      <c r="F703" s="82"/>
      <c r="G703" s="82"/>
      <c r="H703" s="83"/>
      <c r="I703" s="140"/>
      <c r="J703" s="141"/>
      <c r="K703" s="142"/>
      <c r="L703" s="97"/>
      <c r="M703" s="98"/>
      <c r="N703" s="99"/>
      <c r="O703" s="84">
        <v>2</v>
      </c>
      <c r="P703" s="85"/>
      <c r="Q703" s="85"/>
      <c r="R703" s="86"/>
      <c r="S703" s="72">
        <v>197.24</v>
      </c>
      <c r="T703" s="73"/>
      <c r="U703" s="73"/>
      <c r="V703" s="74"/>
      <c r="W703" s="87">
        <f>ABS(S703/E700*10^6*I700)</f>
        <v>1.2252388258141644</v>
      </c>
      <c r="X703" s="70"/>
      <c r="Y703" s="70"/>
      <c r="Z703" s="71"/>
      <c r="AA703" s="97"/>
      <c r="AB703" s="99"/>
      <c r="AC703" s="97"/>
      <c r="AD703" s="99"/>
      <c r="AE703" s="72">
        <v>1</v>
      </c>
      <c r="AF703" s="73"/>
      <c r="AG703" s="74"/>
      <c r="AH703" s="72">
        <f t="shared" si="129"/>
        <v>1.3</v>
      </c>
      <c r="AI703" s="73"/>
      <c r="AJ703" s="74"/>
      <c r="AK703" s="81"/>
      <c r="AL703" s="82"/>
      <c r="AM703" s="83"/>
      <c r="AN703" s="88">
        <f>Z580*AH703*AK700</f>
        <v>83.55655557024379</v>
      </c>
      <c r="AO703" s="89"/>
      <c r="AP703" s="89"/>
      <c r="AQ703" s="90"/>
      <c r="AR703" s="88">
        <f>AH581*AH703*AK700</f>
        <v>30.289251394213373</v>
      </c>
      <c r="AS703" s="89"/>
      <c r="AT703" s="89"/>
      <c r="AU703" s="90"/>
      <c r="AV703" s="69">
        <f>AH359</f>
        <v>1095000</v>
      </c>
      <c r="AW703" s="70"/>
      <c r="AX703" s="70"/>
      <c r="AY703" s="71"/>
      <c r="AZ703" s="69" t="str">
        <f t="shared" si="130"/>
        <v>∞</v>
      </c>
      <c r="BA703" s="70"/>
      <c r="BB703" s="70"/>
      <c r="BC703" s="71"/>
      <c r="BD703" s="72">
        <f t="shared" si="131"/>
        <v>0</v>
      </c>
      <c r="BE703" s="73"/>
      <c r="BF703" s="74"/>
      <c r="BG703" s="81"/>
      <c r="BH703" s="82"/>
      <c r="BI703" s="83"/>
      <c r="BJ703" s="122"/>
      <c r="BK703" s="123"/>
      <c r="BL703" s="124"/>
    </row>
    <row r="704" spans="2:64" ht="18.75" customHeight="1">
      <c r="B704" s="91">
        <v>602</v>
      </c>
      <c r="C704" s="92"/>
      <c r="D704" s="93"/>
      <c r="E704" s="130">
        <v>195223979166.666</v>
      </c>
      <c r="F704" s="76"/>
      <c r="G704" s="76"/>
      <c r="H704" s="77"/>
      <c r="I704" s="131">
        <v>1425</v>
      </c>
      <c r="J704" s="132"/>
      <c r="K704" s="133"/>
      <c r="L704" s="91">
        <v>1</v>
      </c>
      <c r="M704" s="92"/>
      <c r="N704" s="93"/>
      <c r="O704" s="84">
        <v>1</v>
      </c>
      <c r="P704" s="85"/>
      <c r="Q704" s="85"/>
      <c r="R704" s="86"/>
      <c r="S704" s="72">
        <v>1201.37</v>
      </c>
      <c r="T704" s="73"/>
      <c r="U704" s="73"/>
      <c r="V704" s="74"/>
      <c r="W704" s="87">
        <f>ABS(S704/E704*10^6*I704)</f>
        <v>8.769169941662122</v>
      </c>
      <c r="X704" s="70"/>
      <c r="Y704" s="70"/>
      <c r="Z704" s="71"/>
      <c r="AA704" s="91">
        <v>50</v>
      </c>
      <c r="AB704" s="93"/>
      <c r="AC704" s="91">
        <v>14</v>
      </c>
      <c r="AD704" s="93"/>
      <c r="AE704" s="72">
        <v>1</v>
      </c>
      <c r="AF704" s="73"/>
      <c r="AG704" s="74"/>
      <c r="AH704" s="72">
        <f t="shared" si="129"/>
        <v>1.3</v>
      </c>
      <c r="AI704" s="73"/>
      <c r="AJ704" s="74"/>
      <c r="AK704" s="75">
        <f>IF(AA704&lt;25,1,IF(AC704&lt;=12,1,(25/AA704)^(1/4)))</f>
        <v>0.8408964152537145</v>
      </c>
      <c r="AL704" s="76"/>
      <c r="AM704" s="77"/>
      <c r="AN704" s="88">
        <f>Z580*AH704*AK704</f>
        <v>87.45322718638631</v>
      </c>
      <c r="AO704" s="89"/>
      <c r="AP704" s="89"/>
      <c r="AQ704" s="90"/>
      <c r="AR704" s="88">
        <f>AH581*AH704*AK704</f>
        <v>31.70179485506504</v>
      </c>
      <c r="AS704" s="89"/>
      <c r="AT704" s="89"/>
      <c r="AU704" s="90"/>
      <c r="AV704" s="69">
        <f>AH359</f>
        <v>1095000</v>
      </c>
      <c r="AW704" s="70"/>
      <c r="AX704" s="70"/>
      <c r="AY704" s="71"/>
      <c r="AZ704" s="69" t="str">
        <f t="shared" si="130"/>
        <v>∞</v>
      </c>
      <c r="BA704" s="70"/>
      <c r="BB704" s="70"/>
      <c r="BC704" s="71"/>
      <c r="BD704" s="72">
        <f t="shared" si="131"/>
        <v>0</v>
      </c>
      <c r="BE704" s="73"/>
      <c r="BF704" s="74"/>
      <c r="BG704" s="75">
        <f>SUM(BD704:BD707)</f>
        <v>0</v>
      </c>
      <c r="BH704" s="76"/>
      <c r="BI704" s="77"/>
      <c r="BJ704" s="114" t="str">
        <f>IF(BG704&lt;=1,"O.K","N.G")</f>
        <v>O.K</v>
      </c>
      <c r="BK704" s="117"/>
      <c r="BL704" s="118"/>
    </row>
    <row r="705" spans="2:64" ht="18.75" customHeight="1">
      <c r="B705" s="94"/>
      <c r="C705" s="95"/>
      <c r="D705" s="96"/>
      <c r="E705" s="78"/>
      <c r="F705" s="79"/>
      <c r="G705" s="79"/>
      <c r="H705" s="80"/>
      <c r="I705" s="134"/>
      <c r="J705" s="135"/>
      <c r="K705" s="136"/>
      <c r="L705" s="97"/>
      <c r="M705" s="98"/>
      <c r="N705" s="99"/>
      <c r="O705" s="84">
        <v>2</v>
      </c>
      <c r="P705" s="85"/>
      <c r="Q705" s="85"/>
      <c r="R705" s="86"/>
      <c r="S705" s="72">
        <v>518.74</v>
      </c>
      <c r="T705" s="73"/>
      <c r="U705" s="73"/>
      <c r="V705" s="74"/>
      <c r="W705" s="87">
        <f>ABS(S705/E704*10^6*I704)</f>
        <v>3.786443157010588</v>
      </c>
      <c r="X705" s="70"/>
      <c r="Y705" s="70"/>
      <c r="Z705" s="71"/>
      <c r="AA705" s="94"/>
      <c r="AB705" s="96"/>
      <c r="AC705" s="94"/>
      <c r="AD705" s="96"/>
      <c r="AE705" s="72">
        <v>1</v>
      </c>
      <c r="AF705" s="73"/>
      <c r="AG705" s="74"/>
      <c r="AH705" s="72">
        <f t="shared" si="129"/>
        <v>1.3</v>
      </c>
      <c r="AI705" s="73"/>
      <c r="AJ705" s="74"/>
      <c r="AK705" s="78"/>
      <c r="AL705" s="79"/>
      <c r="AM705" s="80"/>
      <c r="AN705" s="88">
        <f>Z580*AH705*AK704</f>
        <v>87.45322718638631</v>
      </c>
      <c r="AO705" s="89"/>
      <c r="AP705" s="89"/>
      <c r="AQ705" s="90"/>
      <c r="AR705" s="88">
        <f>AH581*AH705*AK704</f>
        <v>31.70179485506504</v>
      </c>
      <c r="AS705" s="89"/>
      <c r="AT705" s="89"/>
      <c r="AU705" s="90"/>
      <c r="AV705" s="69">
        <f>AH359</f>
        <v>1095000</v>
      </c>
      <c r="AW705" s="70"/>
      <c r="AX705" s="70"/>
      <c r="AY705" s="71"/>
      <c r="AZ705" s="69" t="str">
        <f t="shared" si="130"/>
        <v>∞</v>
      </c>
      <c r="BA705" s="70"/>
      <c r="BB705" s="70"/>
      <c r="BC705" s="71"/>
      <c r="BD705" s="72">
        <f t="shared" si="131"/>
        <v>0</v>
      </c>
      <c r="BE705" s="73"/>
      <c r="BF705" s="74"/>
      <c r="BG705" s="78"/>
      <c r="BH705" s="79"/>
      <c r="BI705" s="80"/>
      <c r="BJ705" s="137"/>
      <c r="BK705" s="138"/>
      <c r="BL705" s="139"/>
    </row>
    <row r="706" spans="2:64" ht="18.75" customHeight="1">
      <c r="B706" s="94"/>
      <c r="C706" s="95"/>
      <c r="D706" s="96"/>
      <c r="E706" s="78"/>
      <c r="F706" s="79"/>
      <c r="G706" s="79"/>
      <c r="H706" s="80"/>
      <c r="I706" s="134"/>
      <c r="J706" s="135"/>
      <c r="K706" s="136"/>
      <c r="L706" s="91">
        <v>2</v>
      </c>
      <c r="M706" s="92"/>
      <c r="N706" s="93"/>
      <c r="O706" s="84">
        <v>1</v>
      </c>
      <c r="P706" s="85"/>
      <c r="Q706" s="85"/>
      <c r="R706" s="86"/>
      <c r="S706" s="72">
        <v>4225</v>
      </c>
      <c r="T706" s="73"/>
      <c r="U706" s="73"/>
      <c r="V706" s="74"/>
      <c r="W706" s="87">
        <f>ABS(S706/E704*10^6*I704)</f>
        <v>30.839577318829733</v>
      </c>
      <c r="X706" s="70"/>
      <c r="Y706" s="70"/>
      <c r="Z706" s="71"/>
      <c r="AA706" s="94"/>
      <c r="AB706" s="96"/>
      <c r="AC706" s="94"/>
      <c r="AD706" s="96"/>
      <c r="AE706" s="72">
        <v>1</v>
      </c>
      <c r="AF706" s="73"/>
      <c r="AG706" s="74"/>
      <c r="AH706" s="72">
        <f t="shared" si="129"/>
        <v>1.3</v>
      </c>
      <c r="AI706" s="73"/>
      <c r="AJ706" s="74"/>
      <c r="AK706" s="78"/>
      <c r="AL706" s="79"/>
      <c r="AM706" s="80"/>
      <c r="AN706" s="88">
        <f>Z580*AH706*AK704</f>
        <v>87.45322718638631</v>
      </c>
      <c r="AO706" s="89"/>
      <c r="AP706" s="89"/>
      <c r="AQ706" s="90"/>
      <c r="AR706" s="88">
        <f>AH581*AH706*AK704</f>
        <v>31.70179485506504</v>
      </c>
      <c r="AS706" s="89"/>
      <c r="AT706" s="89"/>
      <c r="AU706" s="90"/>
      <c r="AV706" s="69">
        <f>AH359</f>
        <v>1095000</v>
      </c>
      <c r="AW706" s="70"/>
      <c r="AX706" s="70"/>
      <c r="AY706" s="71"/>
      <c r="AZ706" s="69" t="str">
        <f t="shared" si="130"/>
        <v>∞</v>
      </c>
      <c r="BA706" s="70"/>
      <c r="BB706" s="70"/>
      <c r="BC706" s="71"/>
      <c r="BD706" s="72">
        <f t="shared" si="131"/>
        <v>0</v>
      </c>
      <c r="BE706" s="73"/>
      <c r="BF706" s="74"/>
      <c r="BG706" s="78"/>
      <c r="BH706" s="79"/>
      <c r="BI706" s="80"/>
      <c r="BJ706" s="137"/>
      <c r="BK706" s="138"/>
      <c r="BL706" s="139"/>
    </row>
    <row r="707" spans="2:64" ht="18.75" customHeight="1">
      <c r="B707" s="97"/>
      <c r="C707" s="98"/>
      <c r="D707" s="99"/>
      <c r="E707" s="81"/>
      <c r="F707" s="82"/>
      <c r="G707" s="82"/>
      <c r="H707" s="83"/>
      <c r="I707" s="140"/>
      <c r="J707" s="141"/>
      <c r="K707" s="142"/>
      <c r="L707" s="97"/>
      <c r="M707" s="98"/>
      <c r="N707" s="99"/>
      <c r="O707" s="84">
        <v>2</v>
      </c>
      <c r="P707" s="85"/>
      <c r="Q707" s="85"/>
      <c r="R707" s="86"/>
      <c r="S707" s="72">
        <v>257.02</v>
      </c>
      <c r="T707" s="73"/>
      <c r="U707" s="73"/>
      <c r="V707" s="74"/>
      <c r="W707" s="87">
        <f>ABS(S707/E704*10^6*I704)</f>
        <v>1.8760682041386074</v>
      </c>
      <c r="X707" s="70"/>
      <c r="Y707" s="70"/>
      <c r="Z707" s="71"/>
      <c r="AA707" s="97"/>
      <c r="AB707" s="99"/>
      <c r="AC707" s="97"/>
      <c r="AD707" s="99"/>
      <c r="AE707" s="72">
        <v>1</v>
      </c>
      <c r="AF707" s="73"/>
      <c r="AG707" s="74"/>
      <c r="AH707" s="72">
        <f t="shared" si="129"/>
        <v>1.3</v>
      </c>
      <c r="AI707" s="73"/>
      <c r="AJ707" s="74"/>
      <c r="AK707" s="81"/>
      <c r="AL707" s="82"/>
      <c r="AM707" s="83"/>
      <c r="AN707" s="88">
        <f>Z580*AH707*AK704</f>
        <v>87.45322718638631</v>
      </c>
      <c r="AO707" s="89"/>
      <c r="AP707" s="89"/>
      <c r="AQ707" s="90"/>
      <c r="AR707" s="88">
        <f>AH581*AH707*AK704</f>
        <v>31.70179485506504</v>
      </c>
      <c r="AS707" s="89"/>
      <c r="AT707" s="89"/>
      <c r="AU707" s="90"/>
      <c r="AV707" s="69">
        <f>AH359</f>
        <v>1095000</v>
      </c>
      <c r="AW707" s="70"/>
      <c r="AX707" s="70"/>
      <c r="AY707" s="71"/>
      <c r="AZ707" s="69" t="str">
        <f t="shared" si="130"/>
        <v>∞</v>
      </c>
      <c r="BA707" s="70"/>
      <c r="BB707" s="70"/>
      <c r="BC707" s="71"/>
      <c r="BD707" s="72">
        <f t="shared" si="131"/>
        <v>0</v>
      </c>
      <c r="BE707" s="73"/>
      <c r="BF707" s="74"/>
      <c r="BG707" s="81"/>
      <c r="BH707" s="82"/>
      <c r="BI707" s="83"/>
      <c r="BJ707" s="122"/>
      <c r="BK707" s="123"/>
      <c r="BL707" s="124"/>
    </row>
    <row r="708" spans="2:64" ht="18.75" customHeight="1">
      <c r="B708" s="91">
        <v>702</v>
      </c>
      <c r="C708" s="92"/>
      <c r="D708" s="93"/>
      <c r="E708" s="130">
        <v>161861132000</v>
      </c>
      <c r="F708" s="76"/>
      <c r="G708" s="76"/>
      <c r="H708" s="77"/>
      <c r="I708" s="131">
        <v>1430</v>
      </c>
      <c r="J708" s="132"/>
      <c r="K708" s="133"/>
      <c r="L708" s="91">
        <v>1</v>
      </c>
      <c r="M708" s="92"/>
      <c r="N708" s="93"/>
      <c r="O708" s="84">
        <v>1</v>
      </c>
      <c r="P708" s="85"/>
      <c r="Q708" s="85"/>
      <c r="R708" s="86"/>
      <c r="S708" s="72">
        <v>1031.71</v>
      </c>
      <c r="T708" s="73"/>
      <c r="U708" s="73"/>
      <c r="V708" s="74"/>
      <c r="W708" s="87">
        <f>ABS(S708/E708*10^6*I708)</f>
        <v>9.11488312092121</v>
      </c>
      <c r="X708" s="70"/>
      <c r="Y708" s="70"/>
      <c r="Z708" s="71"/>
      <c r="AA708" s="91">
        <v>40</v>
      </c>
      <c r="AB708" s="93"/>
      <c r="AC708" s="91">
        <v>14</v>
      </c>
      <c r="AD708" s="93"/>
      <c r="AE708" s="72">
        <v>1</v>
      </c>
      <c r="AF708" s="73"/>
      <c r="AG708" s="74"/>
      <c r="AH708" s="72">
        <f t="shared" si="129"/>
        <v>1.3</v>
      </c>
      <c r="AI708" s="73"/>
      <c r="AJ708" s="74"/>
      <c r="AK708" s="75">
        <f>IF(AA708&lt;25,1,IF(AC708&lt;=12,1,(25/AA708)^(1/4)))</f>
        <v>0.8891397050194614</v>
      </c>
      <c r="AL708" s="76"/>
      <c r="AM708" s="77"/>
      <c r="AN708" s="88">
        <f>Z580*AH708*AK708</f>
        <v>92.47052932202398</v>
      </c>
      <c r="AO708" s="89"/>
      <c r="AP708" s="89"/>
      <c r="AQ708" s="90"/>
      <c r="AR708" s="88">
        <f>AH581*AH708*AK708</f>
        <v>33.5205668792337</v>
      </c>
      <c r="AS708" s="89"/>
      <c r="AT708" s="89"/>
      <c r="AU708" s="90"/>
      <c r="AV708" s="69">
        <f>AH359</f>
        <v>1095000</v>
      </c>
      <c r="AW708" s="70"/>
      <c r="AX708" s="70"/>
      <c r="AY708" s="71"/>
      <c r="AZ708" s="69" t="str">
        <f t="shared" si="130"/>
        <v>∞</v>
      </c>
      <c r="BA708" s="70"/>
      <c r="BB708" s="70"/>
      <c r="BC708" s="71"/>
      <c r="BD708" s="72">
        <f t="shared" si="131"/>
        <v>0</v>
      </c>
      <c r="BE708" s="73"/>
      <c r="BF708" s="74"/>
      <c r="BG708" s="75">
        <f>SUM(BD708:BD711)</f>
        <v>0</v>
      </c>
      <c r="BH708" s="76"/>
      <c r="BI708" s="77"/>
      <c r="BJ708" s="114" t="str">
        <f>IF(BG708&lt;=1,"O.K","N.G")</f>
        <v>O.K</v>
      </c>
      <c r="BK708" s="117"/>
      <c r="BL708" s="118"/>
    </row>
    <row r="709" spans="2:64" ht="18.75" customHeight="1">
      <c r="B709" s="94"/>
      <c r="C709" s="95"/>
      <c r="D709" s="96"/>
      <c r="E709" s="78"/>
      <c r="F709" s="79"/>
      <c r="G709" s="79"/>
      <c r="H709" s="80"/>
      <c r="I709" s="134"/>
      <c r="J709" s="135"/>
      <c r="K709" s="136"/>
      <c r="L709" s="97"/>
      <c r="M709" s="98"/>
      <c r="N709" s="99"/>
      <c r="O709" s="84">
        <v>2</v>
      </c>
      <c r="P709" s="85"/>
      <c r="Q709" s="85"/>
      <c r="R709" s="86"/>
      <c r="S709" s="72">
        <v>143.09</v>
      </c>
      <c r="T709" s="73"/>
      <c r="U709" s="73"/>
      <c r="V709" s="74"/>
      <c r="W709" s="87">
        <f>ABS(S709/E708*10^6*I708)</f>
        <v>1.264162047254186</v>
      </c>
      <c r="X709" s="70"/>
      <c r="Y709" s="70"/>
      <c r="Z709" s="71"/>
      <c r="AA709" s="94"/>
      <c r="AB709" s="96"/>
      <c r="AC709" s="94"/>
      <c r="AD709" s="96"/>
      <c r="AE709" s="72">
        <v>1</v>
      </c>
      <c r="AF709" s="73"/>
      <c r="AG709" s="74"/>
      <c r="AH709" s="72">
        <f t="shared" si="129"/>
        <v>1.3</v>
      </c>
      <c r="AI709" s="73"/>
      <c r="AJ709" s="74"/>
      <c r="AK709" s="78"/>
      <c r="AL709" s="79"/>
      <c r="AM709" s="80"/>
      <c r="AN709" s="88">
        <f>Z580*AH709*AK708</f>
        <v>92.47052932202398</v>
      </c>
      <c r="AO709" s="89"/>
      <c r="AP709" s="89"/>
      <c r="AQ709" s="90"/>
      <c r="AR709" s="88">
        <f>AH581*AH709*AK708</f>
        <v>33.5205668792337</v>
      </c>
      <c r="AS709" s="89"/>
      <c r="AT709" s="89"/>
      <c r="AU709" s="90"/>
      <c r="AV709" s="69">
        <f>AH359</f>
        <v>1095000</v>
      </c>
      <c r="AW709" s="70"/>
      <c r="AX709" s="70"/>
      <c r="AY709" s="71"/>
      <c r="AZ709" s="69" t="str">
        <f t="shared" si="130"/>
        <v>∞</v>
      </c>
      <c r="BA709" s="70"/>
      <c r="BB709" s="70"/>
      <c r="BC709" s="71"/>
      <c r="BD709" s="72">
        <f t="shared" si="131"/>
        <v>0</v>
      </c>
      <c r="BE709" s="73"/>
      <c r="BF709" s="74"/>
      <c r="BG709" s="78"/>
      <c r="BH709" s="79"/>
      <c r="BI709" s="80"/>
      <c r="BJ709" s="137"/>
      <c r="BK709" s="138"/>
      <c r="BL709" s="139"/>
    </row>
    <row r="710" spans="2:64" ht="18.75" customHeight="1">
      <c r="B710" s="94"/>
      <c r="C710" s="95"/>
      <c r="D710" s="96"/>
      <c r="E710" s="78"/>
      <c r="F710" s="79"/>
      <c r="G710" s="79"/>
      <c r="H710" s="80"/>
      <c r="I710" s="134"/>
      <c r="J710" s="135"/>
      <c r="K710" s="136"/>
      <c r="L710" s="91">
        <v>2</v>
      </c>
      <c r="M710" s="92"/>
      <c r="N710" s="93"/>
      <c r="O710" s="84">
        <v>1</v>
      </c>
      <c r="P710" s="85"/>
      <c r="Q710" s="85"/>
      <c r="R710" s="86"/>
      <c r="S710" s="72">
        <v>3592.06</v>
      </c>
      <c r="T710" s="73"/>
      <c r="U710" s="73"/>
      <c r="V710" s="74"/>
      <c r="W710" s="87">
        <f>ABS(S710/E708*10^6*I708)</f>
        <v>31.73489358767119</v>
      </c>
      <c r="X710" s="70"/>
      <c r="Y710" s="70"/>
      <c r="Z710" s="71"/>
      <c r="AA710" s="94"/>
      <c r="AB710" s="96"/>
      <c r="AC710" s="94"/>
      <c r="AD710" s="96"/>
      <c r="AE710" s="72">
        <v>1</v>
      </c>
      <c r="AF710" s="73"/>
      <c r="AG710" s="74"/>
      <c r="AH710" s="72">
        <f t="shared" si="129"/>
        <v>1.3</v>
      </c>
      <c r="AI710" s="73"/>
      <c r="AJ710" s="74"/>
      <c r="AK710" s="78"/>
      <c r="AL710" s="79"/>
      <c r="AM710" s="80"/>
      <c r="AN710" s="88">
        <f>Z580*AH710*AK708</f>
        <v>92.47052932202398</v>
      </c>
      <c r="AO710" s="89"/>
      <c r="AP710" s="89"/>
      <c r="AQ710" s="90"/>
      <c r="AR710" s="88">
        <f>AH581*AH710*AK708</f>
        <v>33.5205668792337</v>
      </c>
      <c r="AS710" s="89"/>
      <c r="AT710" s="89"/>
      <c r="AU710" s="90"/>
      <c r="AV710" s="69">
        <f>AH359</f>
        <v>1095000</v>
      </c>
      <c r="AW710" s="70"/>
      <c r="AX710" s="70"/>
      <c r="AY710" s="71"/>
      <c r="AZ710" s="69" t="str">
        <f t="shared" si="130"/>
        <v>∞</v>
      </c>
      <c r="BA710" s="70"/>
      <c r="BB710" s="70"/>
      <c r="BC710" s="71"/>
      <c r="BD710" s="72">
        <f t="shared" si="131"/>
        <v>0</v>
      </c>
      <c r="BE710" s="73"/>
      <c r="BF710" s="74"/>
      <c r="BG710" s="78"/>
      <c r="BH710" s="79"/>
      <c r="BI710" s="80"/>
      <c r="BJ710" s="137"/>
      <c r="BK710" s="138"/>
      <c r="BL710" s="139"/>
    </row>
    <row r="711" spans="2:64" ht="18.75" customHeight="1">
      <c r="B711" s="97"/>
      <c r="C711" s="98"/>
      <c r="D711" s="99"/>
      <c r="E711" s="81"/>
      <c r="F711" s="82"/>
      <c r="G711" s="82"/>
      <c r="H711" s="83"/>
      <c r="I711" s="140"/>
      <c r="J711" s="141"/>
      <c r="K711" s="142"/>
      <c r="L711" s="97"/>
      <c r="M711" s="98"/>
      <c r="N711" s="99"/>
      <c r="O711" s="84">
        <v>2</v>
      </c>
      <c r="P711" s="85"/>
      <c r="Q711" s="85"/>
      <c r="R711" s="86"/>
      <c r="S711" s="72">
        <v>324.58</v>
      </c>
      <c r="T711" s="73"/>
      <c r="U711" s="73"/>
      <c r="V711" s="74"/>
      <c r="W711" s="87">
        <f>ABS(S711/E708*10^6*I708)</f>
        <v>2.8675778691576186</v>
      </c>
      <c r="X711" s="70"/>
      <c r="Y711" s="70"/>
      <c r="Z711" s="71"/>
      <c r="AA711" s="97"/>
      <c r="AB711" s="99"/>
      <c r="AC711" s="97"/>
      <c r="AD711" s="99"/>
      <c r="AE711" s="72">
        <v>1</v>
      </c>
      <c r="AF711" s="73"/>
      <c r="AG711" s="74"/>
      <c r="AH711" s="72">
        <f t="shared" si="129"/>
        <v>1.3</v>
      </c>
      <c r="AI711" s="73"/>
      <c r="AJ711" s="74"/>
      <c r="AK711" s="81"/>
      <c r="AL711" s="82"/>
      <c r="AM711" s="83"/>
      <c r="AN711" s="88">
        <f>Z580*AH711*AK708</f>
        <v>92.47052932202398</v>
      </c>
      <c r="AO711" s="89"/>
      <c r="AP711" s="89"/>
      <c r="AQ711" s="90"/>
      <c r="AR711" s="88">
        <f>AH581*AH711*AK708</f>
        <v>33.5205668792337</v>
      </c>
      <c r="AS711" s="89"/>
      <c r="AT711" s="89"/>
      <c r="AU711" s="90"/>
      <c r="AV711" s="69">
        <f>AH359</f>
        <v>1095000</v>
      </c>
      <c r="AW711" s="70"/>
      <c r="AX711" s="70"/>
      <c r="AY711" s="71"/>
      <c r="AZ711" s="69" t="str">
        <f t="shared" si="130"/>
        <v>∞</v>
      </c>
      <c r="BA711" s="70"/>
      <c r="BB711" s="70"/>
      <c r="BC711" s="71"/>
      <c r="BD711" s="72">
        <f t="shared" si="131"/>
        <v>0</v>
      </c>
      <c r="BE711" s="73"/>
      <c r="BF711" s="74"/>
      <c r="BG711" s="81"/>
      <c r="BH711" s="82"/>
      <c r="BI711" s="83"/>
      <c r="BJ711" s="122"/>
      <c r="BK711" s="123"/>
      <c r="BL711" s="124"/>
    </row>
    <row r="712" spans="2:64" ht="18.75" customHeight="1">
      <c r="B712" s="91">
        <v>802</v>
      </c>
      <c r="C712" s="92"/>
      <c r="D712" s="93"/>
      <c r="E712" s="130">
        <v>161861132000</v>
      </c>
      <c r="F712" s="76"/>
      <c r="G712" s="76"/>
      <c r="H712" s="77"/>
      <c r="I712" s="131">
        <v>1430</v>
      </c>
      <c r="J712" s="132"/>
      <c r="K712" s="133"/>
      <c r="L712" s="91">
        <v>1</v>
      </c>
      <c r="M712" s="92"/>
      <c r="N712" s="93"/>
      <c r="O712" s="84">
        <v>1</v>
      </c>
      <c r="P712" s="85"/>
      <c r="Q712" s="85"/>
      <c r="R712" s="86"/>
      <c r="S712" s="72">
        <v>811.69</v>
      </c>
      <c r="T712" s="73"/>
      <c r="U712" s="73"/>
      <c r="V712" s="74"/>
      <c r="W712" s="87">
        <f>ABS(S712/E712*10^6*I712)</f>
        <v>7.171065008985604</v>
      </c>
      <c r="X712" s="70"/>
      <c r="Y712" s="70"/>
      <c r="Z712" s="71"/>
      <c r="AA712" s="91">
        <v>40</v>
      </c>
      <c r="AB712" s="93"/>
      <c r="AC712" s="91">
        <v>14</v>
      </c>
      <c r="AD712" s="93"/>
      <c r="AE712" s="72">
        <v>1.157282</v>
      </c>
      <c r="AF712" s="73"/>
      <c r="AG712" s="74"/>
      <c r="AH712" s="72">
        <f aca="true" t="shared" si="132" ref="AH712:AH743">IF(AE712&lt;=-1,1.3*(1-AE712)/(1.6-AE712),IF(AE712&lt;1,1,1.3))</f>
        <v>1.3</v>
      </c>
      <c r="AI712" s="73"/>
      <c r="AJ712" s="74"/>
      <c r="AK712" s="75">
        <f>IF(AA712&lt;25,1,IF(AC712&lt;=12,1,(25/AA712)^(1/4)))</f>
        <v>0.8891397050194614</v>
      </c>
      <c r="AL712" s="76"/>
      <c r="AM712" s="77"/>
      <c r="AN712" s="88">
        <f>Z580*AH712*AK712</f>
        <v>92.47052932202398</v>
      </c>
      <c r="AO712" s="89"/>
      <c r="AP712" s="89"/>
      <c r="AQ712" s="90"/>
      <c r="AR712" s="88">
        <f>AH581*AH712*AK712</f>
        <v>33.5205668792337</v>
      </c>
      <c r="AS712" s="89"/>
      <c r="AT712" s="89"/>
      <c r="AU712" s="90"/>
      <c r="AV712" s="69">
        <f>AH359</f>
        <v>1095000</v>
      </c>
      <c r="AW712" s="70"/>
      <c r="AX712" s="70"/>
      <c r="AY712" s="71"/>
      <c r="AZ712" s="69" t="str">
        <f aca="true" t="shared" si="133" ref="AZ712:AZ743">IF(W712&lt;=AR712,"∞",2*10^6*AN712^3/W712^3)</f>
        <v>∞</v>
      </c>
      <c r="BA712" s="70"/>
      <c r="BB712" s="70"/>
      <c r="BC712" s="71"/>
      <c r="BD712" s="72">
        <f aca="true" t="shared" si="134" ref="BD712:BD743">IF(W712&lt;=AR712,0,AV712/AZ712)</f>
        <v>0</v>
      </c>
      <c r="BE712" s="73"/>
      <c r="BF712" s="74"/>
      <c r="BG712" s="75">
        <f>SUM(BD712:BD715)</f>
        <v>0</v>
      </c>
      <c r="BH712" s="76"/>
      <c r="BI712" s="77"/>
      <c r="BJ712" s="114" t="str">
        <f>IF(BG712&lt;=1,"O.K","N.G")</f>
        <v>O.K</v>
      </c>
      <c r="BK712" s="117"/>
      <c r="BL712" s="118"/>
    </row>
    <row r="713" spans="2:64" ht="18.75" customHeight="1">
      <c r="B713" s="94"/>
      <c r="C713" s="95"/>
      <c r="D713" s="96"/>
      <c r="E713" s="78"/>
      <c r="F713" s="79"/>
      <c r="G713" s="79"/>
      <c r="H713" s="80"/>
      <c r="I713" s="134"/>
      <c r="J713" s="135"/>
      <c r="K713" s="136"/>
      <c r="L713" s="97"/>
      <c r="M713" s="98"/>
      <c r="N713" s="99"/>
      <c r="O713" s="84">
        <v>2</v>
      </c>
      <c r="P713" s="85"/>
      <c r="Q713" s="85"/>
      <c r="R713" s="86"/>
      <c r="S713" s="72">
        <v>326.89</v>
      </c>
      <c r="T713" s="73"/>
      <c r="U713" s="73"/>
      <c r="V713" s="74"/>
      <c r="W713" s="87">
        <f>ABS(S713/E712*10^6*I712)</f>
        <v>2.8879861040388617</v>
      </c>
      <c r="X713" s="70"/>
      <c r="Y713" s="70"/>
      <c r="Z713" s="71"/>
      <c r="AA713" s="94"/>
      <c r="AB713" s="96"/>
      <c r="AC713" s="94"/>
      <c r="AD713" s="96"/>
      <c r="AE713" s="72">
        <v>1.061427</v>
      </c>
      <c r="AF713" s="73"/>
      <c r="AG713" s="74"/>
      <c r="AH713" s="72">
        <f t="shared" si="132"/>
        <v>1.3</v>
      </c>
      <c r="AI713" s="73"/>
      <c r="AJ713" s="74"/>
      <c r="AK713" s="78"/>
      <c r="AL713" s="79"/>
      <c r="AM713" s="80"/>
      <c r="AN713" s="88">
        <f>Z580*AH713*AK712</f>
        <v>92.47052932202398</v>
      </c>
      <c r="AO713" s="89"/>
      <c r="AP713" s="89"/>
      <c r="AQ713" s="90"/>
      <c r="AR713" s="88">
        <f>AH581*AH713*AK712</f>
        <v>33.5205668792337</v>
      </c>
      <c r="AS713" s="89"/>
      <c r="AT713" s="89"/>
      <c r="AU713" s="90"/>
      <c r="AV713" s="69">
        <f>AH359</f>
        <v>1095000</v>
      </c>
      <c r="AW713" s="70"/>
      <c r="AX713" s="70"/>
      <c r="AY713" s="71"/>
      <c r="AZ713" s="69" t="str">
        <f t="shared" si="133"/>
        <v>∞</v>
      </c>
      <c r="BA713" s="70"/>
      <c r="BB713" s="70"/>
      <c r="BC713" s="71"/>
      <c r="BD713" s="72">
        <f t="shared" si="134"/>
        <v>0</v>
      </c>
      <c r="BE713" s="73"/>
      <c r="BF713" s="74"/>
      <c r="BG713" s="78"/>
      <c r="BH713" s="79"/>
      <c r="BI713" s="80"/>
      <c r="BJ713" s="137"/>
      <c r="BK713" s="138"/>
      <c r="BL713" s="139"/>
    </row>
    <row r="714" spans="2:64" ht="18.75" customHeight="1">
      <c r="B714" s="94"/>
      <c r="C714" s="95"/>
      <c r="D714" s="96"/>
      <c r="E714" s="78"/>
      <c r="F714" s="79"/>
      <c r="G714" s="79"/>
      <c r="H714" s="80"/>
      <c r="I714" s="134"/>
      <c r="J714" s="135"/>
      <c r="K714" s="136"/>
      <c r="L714" s="91">
        <v>2</v>
      </c>
      <c r="M714" s="92"/>
      <c r="N714" s="93"/>
      <c r="O714" s="84">
        <v>1</v>
      </c>
      <c r="P714" s="85"/>
      <c r="Q714" s="85"/>
      <c r="R714" s="86"/>
      <c r="S714" s="72">
        <v>2751.82</v>
      </c>
      <c r="T714" s="73"/>
      <c r="U714" s="73"/>
      <c r="V714" s="74"/>
      <c r="W714" s="87">
        <f>ABS(S714/E712*10^6*I712)</f>
        <v>24.311596931127358</v>
      </c>
      <c r="X714" s="70"/>
      <c r="Y714" s="70"/>
      <c r="Z714" s="71"/>
      <c r="AA714" s="94"/>
      <c r="AB714" s="96"/>
      <c r="AC714" s="94"/>
      <c r="AD714" s="96"/>
      <c r="AE714" s="72">
        <v>1.648413</v>
      </c>
      <c r="AF714" s="73"/>
      <c r="AG714" s="74"/>
      <c r="AH714" s="72">
        <f t="shared" si="132"/>
        <v>1.3</v>
      </c>
      <c r="AI714" s="73"/>
      <c r="AJ714" s="74"/>
      <c r="AK714" s="78"/>
      <c r="AL714" s="79"/>
      <c r="AM714" s="80"/>
      <c r="AN714" s="88">
        <f>Z580*AH714*AK712</f>
        <v>92.47052932202398</v>
      </c>
      <c r="AO714" s="89"/>
      <c r="AP714" s="89"/>
      <c r="AQ714" s="90"/>
      <c r="AR714" s="88">
        <f>AH581*AH714*AK712</f>
        <v>33.5205668792337</v>
      </c>
      <c r="AS714" s="89"/>
      <c r="AT714" s="89"/>
      <c r="AU714" s="90"/>
      <c r="AV714" s="69">
        <f>AH359</f>
        <v>1095000</v>
      </c>
      <c r="AW714" s="70"/>
      <c r="AX714" s="70"/>
      <c r="AY714" s="71"/>
      <c r="AZ714" s="69" t="str">
        <f t="shared" si="133"/>
        <v>∞</v>
      </c>
      <c r="BA714" s="70"/>
      <c r="BB714" s="70"/>
      <c r="BC714" s="71"/>
      <c r="BD714" s="72">
        <f t="shared" si="134"/>
        <v>0</v>
      </c>
      <c r="BE714" s="73"/>
      <c r="BF714" s="74"/>
      <c r="BG714" s="78"/>
      <c r="BH714" s="79"/>
      <c r="BI714" s="80"/>
      <c r="BJ714" s="137"/>
      <c r="BK714" s="138"/>
      <c r="BL714" s="139"/>
    </row>
    <row r="715" spans="2:64" ht="18.75" customHeight="1">
      <c r="B715" s="97"/>
      <c r="C715" s="98"/>
      <c r="D715" s="99"/>
      <c r="E715" s="81"/>
      <c r="F715" s="82"/>
      <c r="G715" s="82"/>
      <c r="H715" s="83"/>
      <c r="I715" s="140"/>
      <c r="J715" s="141"/>
      <c r="K715" s="142"/>
      <c r="L715" s="97"/>
      <c r="M715" s="98"/>
      <c r="N715" s="99"/>
      <c r="O715" s="84">
        <v>2</v>
      </c>
      <c r="P715" s="85"/>
      <c r="Q715" s="85"/>
      <c r="R715" s="86"/>
      <c r="S715" s="72">
        <v>894.07</v>
      </c>
      <c r="T715" s="73"/>
      <c r="U715" s="73"/>
      <c r="V715" s="74"/>
      <c r="W715" s="87">
        <f>ABS(S715/E712*10^6*I712)</f>
        <v>7.898870372412817</v>
      </c>
      <c r="X715" s="70"/>
      <c r="Y715" s="70"/>
      <c r="Z715" s="71"/>
      <c r="AA715" s="97"/>
      <c r="AB715" s="99"/>
      <c r="AC715" s="97"/>
      <c r="AD715" s="99"/>
      <c r="AE715" s="72">
        <v>1.175592</v>
      </c>
      <c r="AF715" s="73"/>
      <c r="AG715" s="74"/>
      <c r="AH715" s="72">
        <f t="shared" si="132"/>
        <v>1.3</v>
      </c>
      <c r="AI715" s="73"/>
      <c r="AJ715" s="74"/>
      <c r="AK715" s="81"/>
      <c r="AL715" s="82"/>
      <c r="AM715" s="83"/>
      <c r="AN715" s="88">
        <f>Z580*AH715*AK712</f>
        <v>92.47052932202398</v>
      </c>
      <c r="AO715" s="89"/>
      <c r="AP715" s="89"/>
      <c r="AQ715" s="90"/>
      <c r="AR715" s="88">
        <f>AH581*AH715*AK712</f>
        <v>33.5205668792337</v>
      </c>
      <c r="AS715" s="89"/>
      <c r="AT715" s="89"/>
      <c r="AU715" s="90"/>
      <c r="AV715" s="69">
        <f>AH359</f>
        <v>1095000</v>
      </c>
      <c r="AW715" s="70"/>
      <c r="AX715" s="70"/>
      <c r="AY715" s="71"/>
      <c r="AZ715" s="69" t="str">
        <f t="shared" si="133"/>
        <v>∞</v>
      </c>
      <c r="BA715" s="70"/>
      <c r="BB715" s="70"/>
      <c r="BC715" s="71"/>
      <c r="BD715" s="72">
        <f t="shared" si="134"/>
        <v>0</v>
      </c>
      <c r="BE715" s="73"/>
      <c r="BF715" s="74"/>
      <c r="BG715" s="81"/>
      <c r="BH715" s="82"/>
      <c r="BI715" s="83"/>
      <c r="BJ715" s="122"/>
      <c r="BK715" s="123"/>
      <c r="BL715" s="124"/>
    </row>
    <row r="716" spans="2:64" ht="18.75" customHeight="1">
      <c r="B716" s="91">
        <v>902</v>
      </c>
      <c r="C716" s="92"/>
      <c r="D716" s="93"/>
      <c r="E716" s="130">
        <v>228592821333.333</v>
      </c>
      <c r="F716" s="76"/>
      <c r="G716" s="76"/>
      <c r="H716" s="77"/>
      <c r="I716" s="131">
        <v>1420</v>
      </c>
      <c r="J716" s="132"/>
      <c r="K716" s="133"/>
      <c r="L716" s="91">
        <v>1</v>
      </c>
      <c r="M716" s="92"/>
      <c r="N716" s="93"/>
      <c r="O716" s="84">
        <v>1</v>
      </c>
      <c r="P716" s="85"/>
      <c r="Q716" s="85"/>
      <c r="R716" s="86"/>
      <c r="S716" s="72">
        <v>747.86</v>
      </c>
      <c r="T716" s="73"/>
      <c r="U716" s="73"/>
      <c r="V716" s="74"/>
      <c r="W716" s="87">
        <f>ABS(S716/E716*10^6*I716)</f>
        <v>4.645645448556992</v>
      </c>
      <c r="X716" s="70"/>
      <c r="Y716" s="70"/>
      <c r="Z716" s="71"/>
      <c r="AA716" s="91">
        <v>60</v>
      </c>
      <c r="AB716" s="93"/>
      <c r="AC716" s="91">
        <v>14</v>
      </c>
      <c r="AD716" s="93"/>
      <c r="AE716" s="72">
        <v>1.046434</v>
      </c>
      <c r="AF716" s="73"/>
      <c r="AG716" s="74"/>
      <c r="AH716" s="72">
        <f t="shared" si="132"/>
        <v>1.3</v>
      </c>
      <c r="AI716" s="73"/>
      <c r="AJ716" s="74"/>
      <c r="AK716" s="75">
        <f>IF(AA716&lt;25,1,IF(AC716&lt;=12,1,(25/AA716)^(1/4)))</f>
        <v>0.8034284189446518</v>
      </c>
      <c r="AL716" s="76"/>
      <c r="AM716" s="77"/>
      <c r="AN716" s="88">
        <f>Z580*AH716*AK716</f>
        <v>83.55655557024379</v>
      </c>
      <c r="AO716" s="89"/>
      <c r="AP716" s="89"/>
      <c r="AQ716" s="90"/>
      <c r="AR716" s="88">
        <f>AH581*AH716*AK716</f>
        <v>30.289251394213373</v>
      </c>
      <c r="AS716" s="89"/>
      <c r="AT716" s="89"/>
      <c r="AU716" s="90"/>
      <c r="AV716" s="69">
        <f>AH359</f>
        <v>1095000</v>
      </c>
      <c r="AW716" s="70"/>
      <c r="AX716" s="70"/>
      <c r="AY716" s="71"/>
      <c r="AZ716" s="69" t="str">
        <f t="shared" si="133"/>
        <v>∞</v>
      </c>
      <c r="BA716" s="70"/>
      <c r="BB716" s="70"/>
      <c r="BC716" s="71"/>
      <c r="BD716" s="72">
        <f t="shared" si="134"/>
        <v>0</v>
      </c>
      <c r="BE716" s="73"/>
      <c r="BF716" s="74"/>
      <c r="BG716" s="75">
        <f>SUM(BD716:BD719)</f>
        <v>0</v>
      </c>
      <c r="BH716" s="76"/>
      <c r="BI716" s="77"/>
      <c r="BJ716" s="114" t="str">
        <f>IF(BG716&lt;=1,"O.K","N.G")</f>
        <v>O.K</v>
      </c>
      <c r="BK716" s="117"/>
      <c r="BL716" s="118"/>
    </row>
    <row r="717" spans="2:64" ht="18.75" customHeight="1">
      <c r="B717" s="94"/>
      <c r="C717" s="95"/>
      <c r="D717" s="96"/>
      <c r="E717" s="78"/>
      <c r="F717" s="79"/>
      <c r="G717" s="79"/>
      <c r="H717" s="80"/>
      <c r="I717" s="134"/>
      <c r="J717" s="135"/>
      <c r="K717" s="136"/>
      <c r="L717" s="97"/>
      <c r="M717" s="98"/>
      <c r="N717" s="99"/>
      <c r="O717" s="84">
        <v>2</v>
      </c>
      <c r="P717" s="85"/>
      <c r="Q717" s="85"/>
      <c r="R717" s="86"/>
      <c r="S717" s="72">
        <v>541.66</v>
      </c>
      <c r="T717" s="73"/>
      <c r="U717" s="73"/>
      <c r="V717" s="74"/>
      <c r="W717" s="87">
        <f>ABS(S717/E716*10^6*I716)</f>
        <v>3.364747832034578</v>
      </c>
      <c r="X717" s="70"/>
      <c r="Y717" s="70"/>
      <c r="Z717" s="71"/>
      <c r="AA717" s="94"/>
      <c r="AB717" s="96"/>
      <c r="AC717" s="94"/>
      <c r="AD717" s="96"/>
      <c r="AE717" s="72">
        <v>1.033226</v>
      </c>
      <c r="AF717" s="73"/>
      <c r="AG717" s="74"/>
      <c r="AH717" s="72">
        <f t="shared" si="132"/>
        <v>1.3</v>
      </c>
      <c r="AI717" s="73"/>
      <c r="AJ717" s="74"/>
      <c r="AK717" s="78"/>
      <c r="AL717" s="79"/>
      <c r="AM717" s="80"/>
      <c r="AN717" s="88">
        <f>Z580*AH717*AK716</f>
        <v>83.55655557024379</v>
      </c>
      <c r="AO717" s="89"/>
      <c r="AP717" s="89"/>
      <c r="AQ717" s="90"/>
      <c r="AR717" s="88">
        <f>AH581*AH717*AK716</f>
        <v>30.289251394213373</v>
      </c>
      <c r="AS717" s="89"/>
      <c r="AT717" s="89"/>
      <c r="AU717" s="90"/>
      <c r="AV717" s="69">
        <f>AH359</f>
        <v>1095000</v>
      </c>
      <c r="AW717" s="70"/>
      <c r="AX717" s="70"/>
      <c r="AY717" s="71"/>
      <c r="AZ717" s="69" t="str">
        <f t="shared" si="133"/>
        <v>∞</v>
      </c>
      <c r="BA717" s="70"/>
      <c r="BB717" s="70"/>
      <c r="BC717" s="71"/>
      <c r="BD717" s="72">
        <f t="shared" si="134"/>
        <v>0</v>
      </c>
      <c r="BE717" s="73"/>
      <c r="BF717" s="74"/>
      <c r="BG717" s="78"/>
      <c r="BH717" s="79"/>
      <c r="BI717" s="80"/>
      <c r="BJ717" s="137"/>
      <c r="BK717" s="138"/>
      <c r="BL717" s="139"/>
    </row>
    <row r="718" spans="2:64" ht="18.75" customHeight="1">
      <c r="B718" s="94"/>
      <c r="C718" s="95"/>
      <c r="D718" s="96"/>
      <c r="E718" s="78"/>
      <c r="F718" s="79"/>
      <c r="G718" s="79"/>
      <c r="H718" s="80"/>
      <c r="I718" s="134"/>
      <c r="J718" s="135"/>
      <c r="K718" s="136"/>
      <c r="L718" s="91">
        <v>2</v>
      </c>
      <c r="M718" s="92"/>
      <c r="N718" s="93"/>
      <c r="O718" s="84">
        <v>1</v>
      </c>
      <c r="P718" s="85"/>
      <c r="Q718" s="85"/>
      <c r="R718" s="86"/>
      <c r="S718" s="72">
        <v>2374.1</v>
      </c>
      <c r="T718" s="73"/>
      <c r="U718" s="73"/>
      <c r="V718" s="74"/>
      <c r="W718" s="87">
        <f>ABS(S718/E716*10^6*I716)</f>
        <v>14.747715962104072</v>
      </c>
      <c r="X718" s="70"/>
      <c r="Y718" s="70"/>
      <c r="Z718" s="71"/>
      <c r="AA718" s="94"/>
      <c r="AB718" s="96"/>
      <c r="AC718" s="94"/>
      <c r="AD718" s="96"/>
      <c r="AE718" s="72">
        <v>1.15017</v>
      </c>
      <c r="AF718" s="73"/>
      <c r="AG718" s="74"/>
      <c r="AH718" s="72">
        <f t="shared" si="132"/>
        <v>1.3</v>
      </c>
      <c r="AI718" s="73"/>
      <c r="AJ718" s="74"/>
      <c r="AK718" s="78"/>
      <c r="AL718" s="79"/>
      <c r="AM718" s="80"/>
      <c r="AN718" s="88">
        <f>Z580*AH718*AK716</f>
        <v>83.55655557024379</v>
      </c>
      <c r="AO718" s="89"/>
      <c r="AP718" s="89"/>
      <c r="AQ718" s="90"/>
      <c r="AR718" s="88">
        <f>AH581*AH718*AK716</f>
        <v>30.289251394213373</v>
      </c>
      <c r="AS718" s="89"/>
      <c r="AT718" s="89"/>
      <c r="AU718" s="90"/>
      <c r="AV718" s="69">
        <f>AH359</f>
        <v>1095000</v>
      </c>
      <c r="AW718" s="70"/>
      <c r="AX718" s="70"/>
      <c r="AY718" s="71"/>
      <c r="AZ718" s="69" t="str">
        <f t="shared" si="133"/>
        <v>∞</v>
      </c>
      <c r="BA718" s="70"/>
      <c r="BB718" s="70"/>
      <c r="BC718" s="71"/>
      <c r="BD718" s="72">
        <f t="shared" si="134"/>
        <v>0</v>
      </c>
      <c r="BE718" s="73"/>
      <c r="BF718" s="74"/>
      <c r="BG718" s="78"/>
      <c r="BH718" s="79"/>
      <c r="BI718" s="80"/>
      <c r="BJ718" s="137"/>
      <c r="BK718" s="138"/>
      <c r="BL718" s="139"/>
    </row>
    <row r="719" spans="2:64" ht="18.75" customHeight="1">
      <c r="B719" s="97"/>
      <c r="C719" s="98"/>
      <c r="D719" s="99"/>
      <c r="E719" s="81"/>
      <c r="F719" s="82"/>
      <c r="G719" s="82"/>
      <c r="H719" s="83"/>
      <c r="I719" s="140"/>
      <c r="J719" s="141"/>
      <c r="K719" s="142"/>
      <c r="L719" s="97"/>
      <c r="M719" s="98"/>
      <c r="N719" s="99"/>
      <c r="O719" s="84">
        <v>2</v>
      </c>
      <c r="P719" s="85"/>
      <c r="Q719" s="85"/>
      <c r="R719" s="86"/>
      <c r="S719" s="72">
        <v>1849.57</v>
      </c>
      <c r="T719" s="73"/>
      <c r="U719" s="73"/>
      <c r="V719" s="74"/>
      <c r="W719" s="87">
        <f>ABS(S719/E716*10^6*I716)</f>
        <v>11.489378295787384</v>
      </c>
      <c r="X719" s="70"/>
      <c r="Y719" s="70"/>
      <c r="Z719" s="71"/>
      <c r="AA719" s="97"/>
      <c r="AB719" s="99"/>
      <c r="AC719" s="97"/>
      <c r="AD719" s="99"/>
      <c r="AE719" s="72">
        <v>1.113456</v>
      </c>
      <c r="AF719" s="73"/>
      <c r="AG719" s="74"/>
      <c r="AH719" s="72">
        <f t="shared" si="132"/>
        <v>1.3</v>
      </c>
      <c r="AI719" s="73"/>
      <c r="AJ719" s="74"/>
      <c r="AK719" s="81"/>
      <c r="AL719" s="82"/>
      <c r="AM719" s="83"/>
      <c r="AN719" s="88">
        <f>Z580*AH719*AK716</f>
        <v>83.55655557024379</v>
      </c>
      <c r="AO719" s="89"/>
      <c r="AP719" s="89"/>
      <c r="AQ719" s="90"/>
      <c r="AR719" s="88">
        <f>AH581*AH719*AK716</f>
        <v>30.289251394213373</v>
      </c>
      <c r="AS719" s="89"/>
      <c r="AT719" s="89"/>
      <c r="AU719" s="90"/>
      <c r="AV719" s="69">
        <f>AH359</f>
        <v>1095000</v>
      </c>
      <c r="AW719" s="70"/>
      <c r="AX719" s="70"/>
      <c r="AY719" s="71"/>
      <c r="AZ719" s="69" t="str">
        <f t="shared" si="133"/>
        <v>∞</v>
      </c>
      <c r="BA719" s="70"/>
      <c r="BB719" s="70"/>
      <c r="BC719" s="71"/>
      <c r="BD719" s="72">
        <f t="shared" si="134"/>
        <v>0</v>
      </c>
      <c r="BE719" s="73"/>
      <c r="BF719" s="74"/>
      <c r="BG719" s="81"/>
      <c r="BH719" s="82"/>
      <c r="BI719" s="83"/>
      <c r="BJ719" s="122"/>
      <c r="BK719" s="123"/>
      <c r="BL719" s="124"/>
    </row>
    <row r="720" spans="2:64" ht="18.75" customHeight="1">
      <c r="B720" s="91">
        <v>1002</v>
      </c>
      <c r="C720" s="92"/>
      <c r="D720" s="93"/>
      <c r="E720" s="130">
        <v>161861132000</v>
      </c>
      <c r="F720" s="76"/>
      <c r="G720" s="76"/>
      <c r="H720" s="77"/>
      <c r="I720" s="131">
        <v>1430</v>
      </c>
      <c r="J720" s="132"/>
      <c r="K720" s="133"/>
      <c r="L720" s="91">
        <v>1</v>
      </c>
      <c r="M720" s="92"/>
      <c r="N720" s="93"/>
      <c r="O720" s="84">
        <v>1</v>
      </c>
      <c r="P720" s="85"/>
      <c r="Q720" s="85"/>
      <c r="R720" s="86"/>
      <c r="S720" s="72">
        <v>804.54</v>
      </c>
      <c r="T720" s="73"/>
      <c r="U720" s="73"/>
      <c r="V720" s="74"/>
      <c r="W720" s="87">
        <f>ABS(S720/E720*10^6*I720)</f>
        <v>7.107896662924611</v>
      </c>
      <c r="X720" s="70"/>
      <c r="Y720" s="70"/>
      <c r="Z720" s="71"/>
      <c r="AA720" s="91">
        <v>40</v>
      </c>
      <c r="AB720" s="93"/>
      <c r="AC720" s="91">
        <v>14</v>
      </c>
      <c r="AD720" s="93"/>
      <c r="AE720" s="72">
        <v>1.118138</v>
      </c>
      <c r="AF720" s="73"/>
      <c r="AG720" s="74"/>
      <c r="AH720" s="72">
        <f t="shared" si="132"/>
        <v>1.3</v>
      </c>
      <c r="AI720" s="73"/>
      <c r="AJ720" s="74"/>
      <c r="AK720" s="75">
        <f>IF(AA720&lt;25,1,IF(AC720&lt;=12,1,(25/AA720)^(1/4)))</f>
        <v>0.8891397050194614</v>
      </c>
      <c r="AL720" s="76"/>
      <c r="AM720" s="77"/>
      <c r="AN720" s="88">
        <f>Z580*AH720*AK720</f>
        <v>92.47052932202398</v>
      </c>
      <c r="AO720" s="89"/>
      <c r="AP720" s="89"/>
      <c r="AQ720" s="90"/>
      <c r="AR720" s="88">
        <f>AH581*AH720*AK720</f>
        <v>33.5205668792337</v>
      </c>
      <c r="AS720" s="89"/>
      <c r="AT720" s="89"/>
      <c r="AU720" s="90"/>
      <c r="AV720" s="69">
        <f>AH359</f>
        <v>1095000</v>
      </c>
      <c r="AW720" s="70"/>
      <c r="AX720" s="70"/>
      <c r="AY720" s="71"/>
      <c r="AZ720" s="69" t="str">
        <f t="shared" si="133"/>
        <v>∞</v>
      </c>
      <c r="BA720" s="70"/>
      <c r="BB720" s="70"/>
      <c r="BC720" s="71"/>
      <c r="BD720" s="72">
        <f t="shared" si="134"/>
        <v>0</v>
      </c>
      <c r="BE720" s="73"/>
      <c r="BF720" s="74"/>
      <c r="BG720" s="75">
        <f>SUM(BD720:BD723)</f>
        <v>0</v>
      </c>
      <c r="BH720" s="76"/>
      <c r="BI720" s="77"/>
      <c r="BJ720" s="114" t="str">
        <f>IF(BG720&lt;=1,"O.K","N.G")</f>
        <v>O.K</v>
      </c>
      <c r="BK720" s="117"/>
      <c r="BL720" s="118"/>
    </row>
    <row r="721" spans="2:64" ht="18.75" customHeight="1">
      <c r="B721" s="94"/>
      <c r="C721" s="95"/>
      <c r="D721" s="96"/>
      <c r="E721" s="78"/>
      <c r="F721" s="79"/>
      <c r="G721" s="79"/>
      <c r="H721" s="80"/>
      <c r="I721" s="134"/>
      <c r="J721" s="135"/>
      <c r="K721" s="136"/>
      <c r="L721" s="97"/>
      <c r="M721" s="98"/>
      <c r="N721" s="99"/>
      <c r="O721" s="84">
        <v>2</v>
      </c>
      <c r="P721" s="85"/>
      <c r="Q721" s="85"/>
      <c r="R721" s="86"/>
      <c r="S721" s="72">
        <v>555.95</v>
      </c>
      <c r="T721" s="73"/>
      <c r="U721" s="73"/>
      <c r="V721" s="74"/>
      <c r="W721" s="87">
        <f>ABS(S721/E720*10^6*I720)</f>
        <v>4.91167020875648</v>
      </c>
      <c r="X721" s="70"/>
      <c r="Y721" s="70"/>
      <c r="Z721" s="71"/>
      <c r="AA721" s="94"/>
      <c r="AB721" s="96"/>
      <c r="AC721" s="94"/>
      <c r="AD721" s="96"/>
      <c r="AE721" s="72">
        <v>1.078856</v>
      </c>
      <c r="AF721" s="73"/>
      <c r="AG721" s="74"/>
      <c r="AH721" s="72">
        <f t="shared" si="132"/>
        <v>1.3</v>
      </c>
      <c r="AI721" s="73"/>
      <c r="AJ721" s="74"/>
      <c r="AK721" s="78"/>
      <c r="AL721" s="79"/>
      <c r="AM721" s="80"/>
      <c r="AN721" s="88">
        <f>Z580*AH721*AK720</f>
        <v>92.47052932202398</v>
      </c>
      <c r="AO721" s="89"/>
      <c r="AP721" s="89"/>
      <c r="AQ721" s="90"/>
      <c r="AR721" s="88">
        <f>AH581*AH721*AK720</f>
        <v>33.5205668792337</v>
      </c>
      <c r="AS721" s="89"/>
      <c r="AT721" s="89"/>
      <c r="AU721" s="90"/>
      <c r="AV721" s="69">
        <f>AH359</f>
        <v>1095000</v>
      </c>
      <c r="AW721" s="70"/>
      <c r="AX721" s="70"/>
      <c r="AY721" s="71"/>
      <c r="AZ721" s="69" t="str">
        <f t="shared" si="133"/>
        <v>∞</v>
      </c>
      <c r="BA721" s="70"/>
      <c r="BB721" s="70"/>
      <c r="BC721" s="71"/>
      <c r="BD721" s="72">
        <f t="shared" si="134"/>
        <v>0</v>
      </c>
      <c r="BE721" s="73"/>
      <c r="BF721" s="74"/>
      <c r="BG721" s="78"/>
      <c r="BH721" s="79"/>
      <c r="BI721" s="80"/>
      <c r="BJ721" s="137"/>
      <c r="BK721" s="138"/>
      <c r="BL721" s="139"/>
    </row>
    <row r="722" spans="2:64" ht="18.75" customHeight="1">
      <c r="B722" s="94"/>
      <c r="C722" s="95"/>
      <c r="D722" s="96"/>
      <c r="E722" s="78"/>
      <c r="F722" s="79"/>
      <c r="G722" s="79"/>
      <c r="H722" s="80"/>
      <c r="I722" s="134"/>
      <c r="J722" s="135"/>
      <c r="K722" s="136"/>
      <c r="L722" s="91">
        <v>2</v>
      </c>
      <c r="M722" s="92"/>
      <c r="N722" s="93"/>
      <c r="O722" s="84">
        <v>1</v>
      </c>
      <c r="P722" s="85"/>
      <c r="Q722" s="85"/>
      <c r="R722" s="86"/>
      <c r="S722" s="72">
        <v>2694.49</v>
      </c>
      <c r="T722" s="73"/>
      <c r="U722" s="73"/>
      <c r="V722" s="74"/>
      <c r="W722" s="87">
        <f>ABS(S722/E720*10^6*I720)</f>
        <v>23.805101647256485</v>
      </c>
      <c r="X722" s="70"/>
      <c r="Y722" s="70"/>
      <c r="Z722" s="71"/>
      <c r="AA722" s="94"/>
      <c r="AB722" s="96"/>
      <c r="AC722" s="94"/>
      <c r="AD722" s="96"/>
      <c r="AE722" s="72">
        <v>1.454851</v>
      </c>
      <c r="AF722" s="73"/>
      <c r="AG722" s="74"/>
      <c r="AH722" s="72">
        <f t="shared" si="132"/>
        <v>1.3</v>
      </c>
      <c r="AI722" s="73"/>
      <c r="AJ722" s="74"/>
      <c r="AK722" s="78"/>
      <c r="AL722" s="79"/>
      <c r="AM722" s="80"/>
      <c r="AN722" s="88">
        <f>Z580*AH722*AK720</f>
        <v>92.47052932202398</v>
      </c>
      <c r="AO722" s="89"/>
      <c r="AP722" s="89"/>
      <c r="AQ722" s="90"/>
      <c r="AR722" s="88">
        <f>AH581*AH722*AK720</f>
        <v>33.5205668792337</v>
      </c>
      <c r="AS722" s="89"/>
      <c r="AT722" s="89"/>
      <c r="AU722" s="90"/>
      <c r="AV722" s="69">
        <f>AH359</f>
        <v>1095000</v>
      </c>
      <c r="AW722" s="70"/>
      <c r="AX722" s="70"/>
      <c r="AY722" s="71"/>
      <c r="AZ722" s="69" t="str">
        <f t="shared" si="133"/>
        <v>∞</v>
      </c>
      <c r="BA722" s="70"/>
      <c r="BB722" s="70"/>
      <c r="BC722" s="71"/>
      <c r="BD722" s="72">
        <f t="shared" si="134"/>
        <v>0</v>
      </c>
      <c r="BE722" s="73"/>
      <c r="BF722" s="74"/>
      <c r="BG722" s="78"/>
      <c r="BH722" s="79"/>
      <c r="BI722" s="80"/>
      <c r="BJ722" s="137"/>
      <c r="BK722" s="138"/>
      <c r="BL722" s="139"/>
    </row>
    <row r="723" spans="2:64" ht="18.75" customHeight="1">
      <c r="B723" s="97"/>
      <c r="C723" s="98"/>
      <c r="D723" s="99"/>
      <c r="E723" s="81"/>
      <c r="F723" s="82"/>
      <c r="G723" s="82"/>
      <c r="H723" s="83"/>
      <c r="I723" s="140"/>
      <c r="J723" s="141"/>
      <c r="K723" s="142"/>
      <c r="L723" s="97"/>
      <c r="M723" s="98"/>
      <c r="N723" s="99"/>
      <c r="O723" s="84">
        <v>2</v>
      </c>
      <c r="P723" s="85"/>
      <c r="Q723" s="85"/>
      <c r="R723" s="86"/>
      <c r="S723" s="72">
        <v>747.9</v>
      </c>
      <c r="T723" s="73"/>
      <c r="U723" s="73"/>
      <c r="V723" s="74"/>
      <c r="W723" s="87">
        <f>ABS(S723/E720*10^6*I720)</f>
        <v>6.607497345316972</v>
      </c>
      <c r="X723" s="70"/>
      <c r="Y723" s="70"/>
      <c r="Z723" s="71"/>
      <c r="AA723" s="97"/>
      <c r="AB723" s="99"/>
      <c r="AC723" s="97"/>
      <c r="AD723" s="99"/>
      <c r="AE723" s="72">
        <v>1.108324</v>
      </c>
      <c r="AF723" s="73"/>
      <c r="AG723" s="74"/>
      <c r="AH723" s="72">
        <f t="shared" si="132"/>
        <v>1.3</v>
      </c>
      <c r="AI723" s="73"/>
      <c r="AJ723" s="74"/>
      <c r="AK723" s="81"/>
      <c r="AL723" s="82"/>
      <c r="AM723" s="83"/>
      <c r="AN723" s="88">
        <f>Z580*AH723*AK720</f>
        <v>92.47052932202398</v>
      </c>
      <c r="AO723" s="89"/>
      <c r="AP723" s="89"/>
      <c r="AQ723" s="90"/>
      <c r="AR723" s="88">
        <f>AH581*AH723*AK720</f>
        <v>33.5205668792337</v>
      </c>
      <c r="AS723" s="89"/>
      <c r="AT723" s="89"/>
      <c r="AU723" s="90"/>
      <c r="AV723" s="69">
        <f>AH359</f>
        <v>1095000</v>
      </c>
      <c r="AW723" s="70"/>
      <c r="AX723" s="70"/>
      <c r="AY723" s="71"/>
      <c r="AZ723" s="69" t="str">
        <f t="shared" si="133"/>
        <v>∞</v>
      </c>
      <c r="BA723" s="70"/>
      <c r="BB723" s="70"/>
      <c r="BC723" s="71"/>
      <c r="BD723" s="72">
        <f t="shared" si="134"/>
        <v>0</v>
      </c>
      <c r="BE723" s="73"/>
      <c r="BF723" s="74"/>
      <c r="BG723" s="81"/>
      <c r="BH723" s="82"/>
      <c r="BI723" s="83"/>
      <c r="BJ723" s="122"/>
      <c r="BK723" s="123"/>
      <c r="BL723" s="124"/>
    </row>
    <row r="724" spans="2:64" ht="18.75" customHeight="1">
      <c r="B724" s="91">
        <v>1102</v>
      </c>
      <c r="C724" s="92"/>
      <c r="D724" s="93"/>
      <c r="E724" s="130">
        <v>161861132000</v>
      </c>
      <c r="F724" s="76"/>
      <c r="G724" s="76"/>
      <c r="H724" s="77"/>
      <c r="I724" s="131">
        <v>1430</v>
      </c>
      <c r="J724" s="132"/>
      <c r="K724" s="133"/>
      <c r="L724" s="91">
        <v>1</v>
      </c>
      <c r="M724" s="92"/>
      <c r="N724" s="93"/>
      <c r="O724" s="84">
        <v>1</v>
      </c>
      <c r="P724" s="85"/>
      <c r="Q724" s="85"/>
      <c r="R724" s="86"/>
      <c r="S724" s="72">
        <v>982.32</v>
      </c>
      <c r="T724" s="73"/>
      <c r="U724" s="73"/>
      <c r="V724" s="74"/>
      <c r="W724" s="87">
        <f>ABS(S724/E724*10^6*I724)</f>
        <v>8.678535622746047</v>
      </c>
      <c r="X724" s="70"/>
      <c r="Y724" s="70"/>
      <c r="Z724" s="71"/>
      <c r="AA724" s="91">
        <v>40</v>
      </c>
      <c r="AB724" s="93"/>
      <c r="AC724" s="91">
        <v>14</v>
      </c>
      <c r="AD724" s="93"/>
      <c r="AE724" s="72">
        <v>8.486054</v>
      </c>
      <c r="AF724" s="73"/>
      <c r="AG724" s="74"/>
      <c r="AH724" s="72">
        <f t="shared" si="132"/>
        <v>1.3</v>
      </c>
      <c r="AI724" s="73"/>
      <c r="AJ724" s="74"/>
      <c r="AK724" s="75">
        <f>IF(AA724&lt;25,1,IF(AC724&lt;=12,1,(25/AA724)^(1/4)))</f>
        <v>0.8891397050194614</v>
      </c>
      <c r="AL724" s="76"/>
      <c r="AM724" s="77"/>
      <c r="AN724" s="88">
        <f>Z580*AH724*AK724</f>
        <v>92.47052932202398</v>
      </c>
      <c r="AO724" s="89"/>
      <c r="AP724" s="89"/>
      <c r="AQ724" s="90"/>
      <c r="AR724" s="88">
        <f>AH581*AH724*AK724</f>
        <v>33.5205668792337</v>
      </c>
      <c r="AS724" s="89"/>
      <c r="AT724" s="89"/>
      <c r="AU724" s="90"/>
      <c r="AV724" s="69">
        <f>AH359</f>
        <v>1095000</v>
      </c>
      <c r="AW724" s="70"/>
      <c r="AX724" s="70"/>
      <c r="AY724" s="71"/>
      <c r="AZ724" s="69" t="str">
        <f t="shared" si="133"/>
        <v>∞</v>
      </c>
      <c r="BA724" s="70"/>
      <c r="BB724" s="70"/>
      <c r="BC724" s="71"/>
      <c r="BD724" s="72">
        <f t="shared" si="134"/>
        <v>0</v>
      </c>
      <c r="BE724" s="73"/>
      <c r="BF724" s="74"/>
      <c r="BG724" s="75">
        <f>SUM(BD724:BD727)</f>
        <v>0</v>
      </c>
      <c r="BH724" s="76"/>
      <c r="BI724" s="77"/>
      <c r="BJ724" s="114" t="str">
        <f>IF(BG724&lt;=1,"O.K","N.G")</f>
        <v>O.K</v>
      </c>
      <c r="BK724" s="117"/>
      <c r="BL724" s="118"/>
    </row>
    <row r="725" spans="2:64" ht="18.75" customHeight="1">
      <c r="B725" s="94"/>
      <c r="C725" s="95"/>
      <c r="D725" s="96"/>
      <c r="E725" s="78"/>
      <c r="F725" s="79"/>
      <c r="G725" s="79"/>
      <c r="H725" s="80"/>
      <c r="I725" s="134"/>
      <c r="J725" s="135"/>
      <c r="K725" s="136"/>
      <c r="L725" s="97"/>
      <c r="M725" s="98"/>
      <c r="N725" s="99"/>
      <c r="O725" s="84">
        <v>2</v>
      </c>
      <c r="P725" s="85"/>
      <c r="Q725" s="85"/>
      <c r="R725" s="86"/>
      <c r="S725" s="72">
        <v>733.26</v>
      </c>
      <c r="T725" s="73"/>
      <c r="U725" s="73"/>
      <c r="V725" s="74"/>
      <c r="W725" s="87">
        <f>ABS(S725/E724*10^6*I724)</f>
        <v>6.478156843731948</v>
      </c>
      <c r="X725" s="70"/>
      <c r="Y725" s="70"/>
      <c r="Z725" s="71"/>
      <c r="AA725" s="94"/>
      <c r="AB725" s="96"/>
      <c r="AC725" s="94"/>
      <c r="AD725" s="96"/>
      <c r="AE725" s="72">
        <v>2.963844</v>
      </c>
      <c r="AF725" s="73"/>
      <c r="AG725" s="74"/>
      <c r="AH725" s="72">
        <f t="shared" si="132"/>
        <v>1.3</v>
      </c>
      <c r="AI725" s="73"/>
      <c r="AJ725" s="74"/>
      <c r="AK725" s="78"/>
      <c r="AL725" s="79"/>
      <c r="AM725" s="80"/>
      <c r="AN725" s="88">
        <f>Z580*AH725*AK724</f>
        <v>92.47052932202398</v>
      </c>
      <c r="AO725" s="89"/>
      <c r="AP725" s="89"/>
      <c r="AQ725" s="90"/>
      <c r="AR725" s="88">
        <f>AH581*AH725*AK724</f>
        <v>33.5205668792337</v>
      </c>
      <c r="AS725" s="89"/>
      <c r="AT725" s="89"/>
      <c r="AU725" s="90"/>
      <c r="AV725" s="69">
        <f>AH359</f>
        <v>1095000</v>
      </c>
      <c r="AW725" s="70"/>
      <c r="AX725" s="70"/>
      <c r="AY725" s="71"/>
      <c r="AZ725" s="69" t="str">
        <f t="shared" si="133"/>
        <v>∞</v>
      </c>
      <c r="BA725" s="70"/>
      <c r="BB725" s="70"/>
      <c r="BC725" s="71"/>
      <c r="BD725" s="72">
        <f t="shared" si="134"/>
        <v>0</v>
      </c>
      <c r="BE725" s="73"/>
      <c r="BF725" s="74"/>
      <c r="BG725" s="78"/>
      <c r="BH725" s="79"/>
      <c r="BI725" s="80"/>
      <c r="BJ725" s="137"/>
      <c r="BK725" s="138"/>
      <c r="BL725" s="139"/>
    </row>
    <row r="726" spans="2:64" ht="18.75" customHeight="1">
      <c r="B726" s="94"/>
      <c r="C726" s="95"/>
      <c r="D726" s="96"/>
      <c r="E726" s="78"/>
      <c r="F726" s="79"/>
      <c r="G726" s="79"/>
      <c r="H726" s="80"/>
      <c r="I726" s="134"/>
      <c r="J726" s="135"/>
      <c r="K726" s="136"/>
      <c r="L726" s="91">
        <v>2</v>
      </c>
      <c r="M726" s="92"/>
      <c r="N726" s="93"/>
      <c r="O726" s="84">
        <v>1</v>
      </c>
      <c r="P726" s="85"/>
      <c r="Q726" s="85"/>
      <c r="R726" s="86"/>
      <c r="S726" s="72">
        <v>3331.55</v>
      </c>
      <c r="T726" s="73"/>
      <c r="U726" s="73"/>
      <c r="V726" s="74"/>
      <c r="W726" s="87">
        <f>ABS(S726/E724*10^6*I724)</f>
        <v>29.433357107622353</v>
      </c>
      <c r="X726" s="70"/>
      <c r="Y726" s="70"/>
      <c r="Z726" s="71"/>
      <c r="AA726" s="94"/>
      <c r="AB726" s="96"/>
      <c r="AC726" s="94"/>
      <c r="AD726" s="96"/>
      <c r="AE726" s="72">
        <v>1</v>
      </c>
      <c r="AF726" s="73"/>
      <c r="AG726" s="74"/>
      <c r="AH726" s="72">
        <f t="shared" si="132"/>
        <v>1.3</v>
      </c>
      <c r="AI726" s="73"/>
      <c r="AJ726" s="74"/>
      <c r="AK726" s="78"/>
      <c r="AL726" s="79"/>
      <c r="AM726" s="80"/>
      <c r="AN726" s="88">
        <f>Z580*AH726*AK724</f>
        <v>92.47052932202398</v>
      </c>
      <c r="AO726" s="89"/>
      <c r="AP726" s="89"/>
      <c r="AQ726" s="90"/>
      <c r="AR726" s="88">
        <f>AH581*AH726*AK724</f>
        <v>33.5205668792337</v>
      </c>
      <c r="AS726" s="89"/>
      <c r="AT726" s="89"/>
      <c r="AU726" s="90"/>
      <c r="AV726" s="69">
        <f>AH359</f>
        <v>1095000</v>
      </c>
      <c r="AW726" s="70"/>
      <c r="AX726" s="70"/>
      <c r="AY726" s="71"/>
      <c r="AZ726" s="69" t="str">
        <f t="shared" si="133"/>
        <v>∞</v>
      </c>
      <c r="BA726" s="70"/>
      <c r="BB726" s="70"/>
      <c r="BC726" s="71"/>
      <c r="BD726" s="72">
        <f t="shared" si="134"/>
        <v>0</v>
      </c>
      <c r="BE726" s="73"/>
      <c r="BF726" s="74"/>
      <c r="BG726" s="78"/>
      <c r="BH726" s="79"/>
      <c r="BI726" s="80"/>
      <c r="BJ726" s="137"/>
      <c r="BK726" s="138"/>
      <c r="BL726" s="139"/>
    </row>
    <row r="727" spans="2:64" ht="18.75" customHeight="1">
      <c r="B727" s="97"/>
      <c r="C727" s="98"/>
      <c r="D727" s="99"/>
      <c r="E727" s="81"/>
      <c r="F727" s="82"/>
      <c r="G727" s="82"/>
      <c r="H727" s="83"/>
      <c r="I727" s="140"/>
      <c r="J727" s="141"/>
      <c r="K727" s="142"/>
      <c r="L727" s="97"/>
      <c r="M727" s="98"/>
      <c r="N727" s="99"/>
      <c r="O727" s="84">
        <v>2</v>
      </c>
      <c r="P727" s="85"/>
      <c r="Q727" s="85"/>
      <c r="R727" s="86"/>
      <c r="S727" s="72">
        <v>21</v>
      </c>
      <c r="T727" s="73"/>
      <c r="U727" s="73"/>
      <c r="V727" s="74"/>
      <c r="W727" s="87">
        <f>ABS(S727/E724*10^6*I724)</f>
        <v>0.18552940801130688</v>
      </c>
      <c r="X727" s="70"/>
      <c r="Y727" s="70"/>
      <c r="Z727" s="71"/>
      <c r="AA727" s="97"/>
      <c r="AB727" s="99"/>
      <c r="AC727" s="97"/>
      <c r="AD727" s="99"/>
      <c r="AE727" s="72">
        <v>1.028681</v>
      </c>
      <c r="AF727" s="73"/>
      <c r="AG727" s="74"/>
      <c r="AH727" s="72">
        <f t="shared" si="132"/>
        <v>1.3</v>
      </c>
      <c r="AI727" s="73"/>
      <c r="AJ727" s="74"/>
      <c r="AK727" s="81"/>
      <c r="AL727" s="82"/>
      <c r="AM727" s="83"/>
      <c r="AN727" s="88">
        <f>Z580*AH727*AK724</f>
        <v>92.47052932202398</v>
      </c>
      <c r="AO727" s="89"/>
      <c r="AP727" s="89"/>
      <c r="AQ727" s="90"/>
      <c r="AR727" s="88">
        <f>AH581*AH727*AK724</f>
        <v>33.5205668792337</v>
      </c>
      <c r="AS727" s="89"/>
      <c r="AT727" s="89"/>
      <c r="AU727" s="90"/>
      <c r="AV727" s="69">
        <f>AH359</f>
        <v>1095000</v>
      </c>
      <c r="AW727" s="70"/>
      <c r="AX727" s="70"/>
      <c r="AY727" s="71"/>
      <c r="AZ727" s="69" t="str">
        <f t="shared" si="133"/>
        <v>∞</v>
      </c>
      <c r="BA727" s="70"/>
      <c r="BB727" s="70"/>
      <c r="BC727" s="71"/>
      <c r="BD727" s="72">
        <f t="shared" si="134"/>
        <v>0</v>
      </c>
      <c r="BE727" s="73"/>
      <c r="BF727" s="74"/>
      <c r="BG727" s="81"/>
      <c r="BH727" s="82"/>
      <c r="BI727" s="83"/>
      <c r="BJ727" s="122"/>
      <c r="BK727" s="123"/>
      <c r="BL727" s="124"/>
    </row>
    <row r="728" spans="2:64" ht="18.75" customHeight="1">
      <c r="B728" s="91">
        <v>1202</v>
      </c>
      <c r="C728" s="92"/>
      <c r="D728" s="93"/>
      <c r="E728" s="130">
        <v>128503486833.333</v>
      </c>
      <c r="F728" s="76"/>
      <c r="G728" s="76"/>
      <c r="H728" s="77"/>
      <c r="I728" s="131">
        <v>1435</v>
      </c>
      <c r="J728" s="132"/>
      <c r="K728" s="133"/>
      <c r="L728" s="91">
        <v>1</v>
      </c>
      <c r="M728" s="92"/>
      <c r="N728" s="93"/>
      <c r="O728" s="84">
        <v>1</v>
      </c>
      <c r="P728" s="85"/>
      <c r="Q728" s="85"/>
      <c r="R728" s="86"/>
      <c r="S728" s="72">
        <v>1059.28</v>
      </c>
      <c r="T728" s="73"/>
      <c r="U728" s="73"/>
      <c r="V728" s="74"/>
      <c r="W728" s="87">
        <f>ABS(S728/E728*10^6*I728)</f>
        <v>11.828992640265882</v>
      </c>
      <c r="X728" s="70"/>
      <c r="Y728" s="70"/>
      <c r="Z728" s="71"/>
      <c r="AA728" s="91">
        <v>30</v>
      </c>
      <c r="AB728" s="93"/>
      <c r="AC728" s="91">
        <v>14</v>
      </c>
      <c r="AD728" s="93"/>
      <c r="AE728" s="72">
        <v>1</v>
      </c>
      <c r="AF728" s="73"/>
      <c r="AG728" s="74"/>
      <c r="AH728" s="72">
        <f t="shared" si="132"/>
        <v>1.3</v>
      </c>
      <c r="AI728" s="73"/>
      <c r="AJ728" s="74"/>
      <c r="AK728" s="75">
        <f>IF(AA728&lt;25,1,IF(AC728&lt;=12,1,(25/AA728)^(1/4)))</f>
        <v>0.9554427922043668</v>
      </c>
      <c r="AL728" s="76"/>
      <c r="AM728" s="77"/>
      <c r="AN728" s="88">
        <f>Z580*AH728*AK728</f>
        <v>99.36605038925414</v>
      </c>
      <c r="AO728" s="89"/>
      <c r="AP728" s="89"/>
      <c r="AQ728" s="90"/>
      <c r="AR728" s="88">
        <f>AH581*AH728*AK728</f>
        <v>36.02019326610463</v>
      </c>
      <c r="AS728" s="89"/>
      <c r="AT728" s="89"/>
      <c r="AU728" s="90"/>
      <c r="AV728" s="69">
        <f>AH359</f>
        <v>1095000</v>
      </c>
      <c r="AW728" s="70"/>
      <c r="AX728" s="70"/>
      <c r="AY728" s="71"/>
      <c r="AZ728" s="69" t="str">
        <f t="shared" si="133"/>
        <v>∞</v>
      </c>
      <c r="BA728" s="70"/>
      <c r="BB728" s="70"/>
      <c r="BC728" s="71"/>
      <c r="BD728" s="72">
        <f t="shared" si="134"/>
        <v>0</v>
      </c>
      <c r="BE728" s="73"/>
      <c r="BF728" s="74"/>
      <c r="BG728" s="75">
        <f>SUM(BD728:BD731)</f>
        <v>0.03959978776294285</v>
      </c>
      <c r="BH728" s="76"/>
      <c r="BI728" s="77"/>
      <c r="BJ728" s="114" t="str">
        <f>IF(BG728&lt;=1,"O.K","N.G")</f>
        <v>O.K</v>
      </c>
      <c r="BK728" s="117"/>
      <c r="BL728" s="118"/>
    </row>
    <row r="729" spans="2:64" ht="18.75" customHeight="1">
      <c r="B729" s="94"/>
      <c r="C729" s="95"/>
      <c r="D729" s="96"/>
      <c r="E729" s="78"/>
      <c r="F729" s="79"/>
      <c r="G729" s="79"/>
      <c r="H729" s="80"/>
      <c r="I729" s="134"/>
      <c r="J729" s="135"/>
      <c r="K729" s="136"/>
      <c r="L729" s="97"/>
      <c r="M729" s="98"/>
      <c r="N729" s="99"/>
      <c r="O729" s="84">
        <v>2</v>
      </c>
      <c r="P729" s="85"/>
      <c r="Q729" s="85"/>
      <c r="R729" s="86"/>
      <c r="S729" s="72">
        <v>278.4</v>
      </c>
      <c r="T729" s="73"/>
      <c r="U729" s="73"/>
      <c r="V729" s="74"/>
      <c r="W729" s="87">
        <f>ABS(S729/E728*10^6*I728)</f>
        <v>3.108896185191849</v>
      </c>
      <c r="X729" s="70"/>
      <c r="Y729" s="70"/>
      <c r="Z729" s="71"/>
      <c r="AA729" s="94"/>
      <c r="AB729" s="96"/>
      <c r="AC729" s="94"/>
      <c r="AD729" s="96"/>
      <c r="AE729" s="72">
        <v>1</v>
      </c>
      <c r="AF729" s="73"/>
      <c r="AG729" s="74"/>
      <c r="AH729" s="72">
        <f t="shared" si="132"/>
        <v>1.3</v>
      </c>
      <c r="AI729" s="73"/>
      <c r="AJ729" s="74"/>
      <c r="AK729" s="78"/>
      <c r="AL729" s="79"/>
      <c r="AM729" s="80"/>
      <c r="AN729" s="88">
        <f>Z580*AH729*AK728</f>
        <v>99.36605038925414</v>
      </c>
      <c r="AO729" s="89"/>
      <c r="AP729" s="89"/>
      <c r="AQ729" s="90"/>
      <c r="AR729" s="88">
        <f>AH581*AH729*AK728</f>
        <v>36.02019326610463</v>
      </c>
      <c r="AS729" s="89"/>
      <c r="AT729" s="89"/>
      <c r="AU729" s="90"/>
      <c r="AV729" s="69">
        <f>AH359</f>
        <v>1095000</v>
      </c>
      <c r="AW729" s="70"/>
      <c r="AX729" s="70"/>
      <c r="AY729" s="71"/>
      <c r="AZ729" s="69" t="str">
        <f t="shared" si="133"/>
        <v>∞</v>
      </c>
      <c r="BA729" s="70"/>
      <c r="BB729" s="70"/>
      <c r="BC729" s="71"/>
      <c r="BD729" s="72">
        <f t="shared" si="134"/>
        <v>0</v>
      </c>
      <c r="BE729" s="73"/>
      <c r="BF729" s="74"/>
      <c r="BG729" s="78"/>
      <c r="BH729" s="79"/>
      <c r="BI729" s="80"/>
      <c r="BJ729" s="137"/>
      <c r="BK729" s="138"/>
      <c r="BL729" s="139"/>
    </row>
    <row r="730" spans="2:64" ht="18.75" customHeight="1">
      <c r="B730" s="94"/>
      <c r="C730" s="95"/>
      <c r="D730" s="96"/>
      <c r="E730" s="78"/>
      <c r="F730" s="79"/>
      <c r="G730" s="79"/>
      <c r="H730" s="80"/>
      <c r="I730" s="134"/>
      <c r="J730" s="135"/>
      <c r="K730" s="136"/>
      <c r="L730" s="91">
        <v>2</v>
      </c>
      <c r="M730" s="92"/>
      <c r="N730" s="93"/>
      <c r="O730" s="84">
        <v>1</v>
      </c>
      <c r="P730" s="85"/>
      <c r="Q730" s="85"/>
      <c r="R730" s="86"/>
      <c r="S730" s="72">
        <v>3707.41</v>
      </c>
      <c r="T730" s="73"/>
      <c r="U730" s="73"/>
      <c r="V730" s="74"/>
      <c r="W730" s="87">
        <f>ABS(S730/E728*10^6*I728)</f>
        <v>41.400692550079434</v>
      </c>
      <c r="X730" s="70"/>
      <c r="Y730" s="70"/>
      <c r="Z730" s="71"/>
      <c r="AA730" s="94"/>
      <c r="AB730" s="96"/>
      <c r="AC730" s="94"/>
      <c r="AD730" s="96"/>
      <c r="AE730" s="72">
        <v>1</v>
      </c>
      <c r="AF730" s="73"/>
      <c r="AG730" s="74"/>
      <c r="AH730" s="72">
        <f t="shared" si="132"/>
        <v>1.3</v>
      </c>
      <c r="AI730" s="73"/>
      <c r="AJ730" s="74"/>
      <c r="AK730" s="78"/>
      <c r="AL730" s="79"/>
      <c r="AM730" s="80"/>
      <c r="AN730" s="88">
        <f>Z580*AH730*AK728</f>
        <v>99.36605038925414</v>
      </c>
      <c r="AO730" s="89"/>
      <c r="AP730" s="89"/>
      <c r="AQ730" s="90"/>
      <c r="AR730" s="88">
        <f>AH581*AH730*AK728</f>
        <v>36.02019326610463</v>
      </c>
      <c r="AS730" s="89"/>
      <c r="AT730" s="89"/>
      <c r="AU730" s="90"/>
      <c r="AV730" s="69">
        <f>AH359</f>
        <v>1095000</v>
      </c>
      <c r="AW730" s="70"/>
      <c r="AX730" s="70"/>
      <c r="AY730" s="71"/>
      <c r="AZ730" s="69">
        <f t="shared" si="133"/>
        <v>27651663.351203408</v>
      </c>
      <c r="BA730" s="70"/>
      <c r="BB730" s="70"/>
      <c r="BC730" s="71"/>
      <c r="BD730" s="72">
        <f t="shared" si="134"/>
        <v>0.03959978776294285</v>
      </c>
      <c r="BE730" s="73"/>
      <c r="BF730" s="74"/>
      <c r="BG730" s="78"/>
      <c r="BH730" s="79"/>
      <c r="BI730" s="80"/>
      <c r="BJ730" s="137"/>
      <c r="BK730" s="138"/>
      <c r="BL730" s="139"/>
    </row>
    <row r="731" spans="2:64" ht="18.75" customHeight="1">
      <c r="B731" s="97"/>
      <c r="C731" s="98"/>
      <c r="D731" s="99"/>
      <c r="E731" s="81"/>
      <c r="F731" s="82"/>
      <c r="G731" s="82"/>
      <c r="H731" s="83"/>
      <c r="I731" s="140"/>
      <c r="J731" s="141"/>
      <c r="K731" s="142"/>
      <c r="L731" s="97"/>
      <c r="M731" s="98"/>
      <c r="N731" s="99"/>
      <c r="O731" s="84">
        <v>2</v>
      </c>
      <c r="P731" s="85"/>
      <c r="Q731" s="85"/>
      <c r="R731" s="86"/>
      <c r="S731" s="72">
        <v>279.6</v>
      </c>
      <c r="T731" s="73"/>
      <c r="U731" s="73"/>
      <c r="V731" s="74"/>
      <c r="W731" s="87">
        <f>ABS(S731/E728*10^6*I728)</f>
        <v>3.1222965997831937</v>
      </c>
      <c r="X731" s="70"/>
      <c r="Y731" s="70"/>
      <c r="Z731" s="71"/>
      <c r="AA731" s="97"/>
      <c r="AB731" s="99"/>
      <c r="AC731" s="97"/>
      <c r="AD731" s="99"/>
      <c r="AE731" s="72">
        <v>1</v>
      </c>
      <c r="AF731" s="73"/>
      <c r="AG731" s="74"/>
      <c r="AH731" s="72">
        <f t="shared" si="132"/>
        <v>1.3</v>
      </c>
      <c r="AI731" s="73"/>
      <c r="AJ731" s="74"/>
      <c r="AK731" s="81"/>
      <c r="AL731" s="82"/>
      <c r="AM731" s="83"/>
      <c r="AN731" s="88">
        <f>Z580*AH731*AK728</f>
        <v>99.36605038925414</v>
      </c>
      <c r="AO731" s="89"/>
      <c r="AP731" s="89"/>
      <c r="AQ731" s="90"/>
      <c r="AR731" s="88">
        <f>AH581*AH731*AK728</f>
        <v>36.02019326610463</v>
      </c>
      <c r="AS731" s="89"/>
      <c r="AT731" s="89"/>
      <c r="AU731" s="90"/>
      <c r="AV731" s="69">
        <f>AH359</f>
        <v>1095000</v>
      </c>
      <c r="AW731" s="70"/>
      <c r="AX731" s="70"/>
      <c r="AY731" s="71"/>
      <c r="AZ731" s="69" t="str">
        <f t="shared" si="133"/>
        <v>∞</v>
      </c>
      <c r="BA731" s="70"/>
      <c r="BB731" s="70"/>
      <c r="BC731" s="71"/>
      <c r="BD731" s="72">
        <f t="shared" si="134"/>
        <v>0</v>
      </c>
      <c r="BE731" s="73"/>
      <c r="BF731" s="74"/>
      <c r="BG731" s="81"/>
      <c r="BH731" s="82"/>
      <c r="BI731" s="83"/>
      <c r="BJ731" s="122"/>
      <c r="BK731" s="123"/>
      <c r="BL731" s="124"/>
    </row>
    <row r="732" spans="2:64" ht="18.75" customHeight="1">
      <c r="B732" s="91">
        <v>1302</v>
      </c>
      <c r="C732" s="92"/>
      <c r="D732" s="93"/>
      <c r="E732" s="130">
        <v>161861132000</v>
      </c>
      <c r="F732" s="76"/>
      <c r="G732" s="76"/>
      <c r="H732" s="77"/>
      <c r="I732" s="131">
        <v>1430</v>
      </c>
      <c r="J732" s="132"/>
      <c r="K732" s="133"/>
      <c r="L732" s="91">
        <v>1</v>
      </c>
      <c r="M732" s="92"/>
      <c r="N732" s="93"/>
      <c r="O732" s="84">
        <v>1</v>
      </c>
      <c r="P732" s="85"/>
      <c r="Q732" s="85"/>
      <c r="R732" s="86"/>
      <c r="S732" s="72">
        <v>1026.51</v>
      </c>
      <c r="T732" s="73"/>
      <c r="U732" s="73"/>
      <c r="V732" s="74"/>
      <c r="W732" s="87">
        <f>ABS(S732/E732*10^6*I732)</f>
        <v>9.068942505604124</v>
      </c>
      <c r="X732" s="70"/>
      <c r="Y732" s="70"/>
      <c r="Z732" s="71"/>
      <c r="AA732" s="91">
        <v>40</v>
      </c>
      <c r="AB732" s="93"/>
      <c r="AC732" s="91">
        <v>14</v>
      </c>
      <c r="AD732" s="93"/>
      <c r="AE732" s="72">
        <v>1</v>
      </c>
      <c r="AF732" s="73"/>
      <c r="AG732" s="74"/>
      <c r="AH732" s="72">
        <f t="shared" si="132"/>
        <v>1.3</v>
      </c>
      <c r="AI732" s="73"/>
      <c r="AJ732" s="74"/>
      <c r="AK732" s="75">
        <f>IF(AA732&lt;25,1,IF(AC732&lt;=12,1,(25/AA732)^(1/4)))</f>
        <v>0.8891397050194614</v>
      </c>
      <c r="AL732" s="76"/>
      <c r="AM732" s="77"/>
      <c r="AN732" s="88">
        <f>Z580*AH732*AK732</f>
        <v>92.47052932202398</v>
      </c>
      <c r="AO732" s="89"/>
      <c r="AP732" s="89"/>
      <c r="AQ732" s="90"/>
      <c r="AR732" s="88">
        <f>AH581*AH732*AK732</f>
        <v>33.5205668792337</v>
      </c>
      <c r="AS732" s="89"/>
      <c r="AT732" s="89"/>
      <c r="AU732" s="90"/>
      <c r="AV732" s="69">
        <f>AH359</f>
        <v>1095000</v>
      </c>
      <c r="AW732" s="70"/>
      <c r="AX732" s="70"/>
      <c r="AY732" s="71"/>
      <c r="AZ732" s="69" t="str">
        <f t="shared" si="133"/>
        <v>∞</v>
      </c>
      <c r="BA732" s="70"/>
      <c r="BB732" s="70"/>
      <c r="BC732" s="71"/>
      <c r="BD732" s="72">
        <f t="shared" si="134"/>
        <v>0</v>
      </c>
      <c r="BE732" s="73"/>
      <c r="BF732" s="74"/>
      <c r="BG732" s="75">
        <f>SUM(BD732:BD735)</f>
        <v>0</v>
      </c>
      <c r="BH732" s="76"/>
      <c r="BI732" s="77"/>
      <c r="BJ732" s="114" t="str">
        <f>IF(BG732&lt;=1,"O.K","N.G")</f>
        <v>O.K</v>
      </c>
      <c r="BK732" s="117"/>
      <c r="BL732" s="118"/>
    </row>
    <row r="733" spans="2:64" ht="18.75" customHeight="1">
      <c r="B733" s="94"/>
      <c r="C733" s="95"/>
      <c r="D733" s="96"/>
      <c r="E733" s="78"/>
      <c r="F733" s="79"/>
      <c r="G733" s="79"/>
      <c r="H733" s="80"/>
      <c r="I733" s="134"/>
      <c r="J733" s="135"/>
      <c r="K733" s="136"/>
      <c r="L733" s="97"/>
      <c r="M733" s="98"/>
      <c r="N733" s="99"/>
      <c r="O733" s="84">
        <v>2</v>
      </c>
      <c r="P733" s="85"/>
      <c r="Q733" s="85"/>
      <c r="R733" s="86"/>
      <c r="S733" s="72">
        <v>726.6</v>
      </c>
      <c r="T733" s="73"/>
      <c r="U733" s="73"/>
      <c r="V733" s="74"/>
      <c r="W733" s="87">
        <f>ABS(S733/E732*10^6*I732)</f>
        <v>6.419317517191218</v>
      </c>
      <c r="X733" s="70"/>
      <c r="Y733" s="70"/>
      <c r="Z733" s="71"/>
      <c r="AA733" s="94"/>
      <c r="AB733" s="96"/>
      <c r="AC733" s="94"/>
      <c r="AD733" s="96"/>
      <c r="AE733" s="72">
        <v>1</v>
      </c>
      <c r="AF733" s="73"/>
      <c r="AG733" s="74"/>
      <c r="AH733" s="72">
        <f t="shared" si="132"/>
        <v>1.3</v>
      </c>
      <c r="AI733" s="73"/>
      <c r="AJ733" s="74"/>
      <c r="AK733" s="78"/>
      <c r="AL733" s="79"/>
      <c r="AM733" s="80"/>
      <c r="AN733" s="88">
        <f>Z580*AH733*AK732</f>
        <v>92.47052932202398</v>
      </c>
      <c r="AO733" s="89"/>
      <c r="AP733" s="89"/>
      <c r="AQ733" s="90"/>
      <c r="AR733" s="88">
        <f>AH581*AH733*AK732</f>
        <v>33.5205668792337</v>
      </c>
      <c r="AS733" s="89"/>
      <c r="AT733" s="89"/>
      <c r="AU733" s="90"/>
      <c r="AV733" s="69">
        <f>AH359</f>
        <v>1095000</v>
      </c>
      <c r="AW733" s="70"/>
      <c r="AX733" s="70"/>
      <c r="AY733" s="71"/>
      <c r="AZ733" s="69" t="str">
        <f t="shared" si="133"/>
        <v>∞</v>
      </c>
      <c r="BA733" s="70"/>
      <c r="BB733" s="70"/>
      <c r="BC733" s="71"/>
      <c r="BD733" s="72">
        <f t="shared" si="134"/>
        <v>0</v>
      </c>
      <c r="BE733" s="73"/>
      <c r="BF733" s="74"/>
      <c r="BG733" s="78"/>
      <c r="BH733" s="79"/>
      <c r="BI733" s="80"/>
      <c r="BJ733" s="137"/>
      <c r="BK733" s="138"/>
      <c r="BL733" s="139"/>
    </row>
    <row r="734" spans="2:64" ht="18.75" customHeight="1">
      <c r="B734" s="94"/>
      <c r="C734" s="95"/>
      <c r="D734" s="96"/>
      <c r="E734" s="78"/>
      <c r="F734" s="79"/>
      <c r="G734" s="79"/>
      <c r="H734" s="80"/>
      <c r="I734" s="134"/>
      <c r="J734" s="135"/>
      <c r="K734" s="136"/>
      <c r="L734" s="91">
        <v>2</v>
      </c>
      <c r="M734" s="92"/>
      <c r="N734" s="93"/>
      <c r="O734" s="84">
        <v>1</v>
      </c>
      <c r="P734" s="85"/>
      <c r="Q734" s="85"/>
      <c r="R734" s="86"/>
      <c r="S734" s="72">
        <v>3677.77</v>
      </c>
      <c r="T734" s="73"/>
      <c r="U734" s="73"/>
      <c r="V734" s="74"/>
      <c r="W734" s="87">
        <f>ABS(S734/E732*10^6*I732)</f>
        <v>32.49211861436876</v>
      </c>
      <c r="X734" s="70"/>
      <c r="Y734" s="70"/>
      <c r="Z734" s="71"/>
      <c r="AA734" s="94"/>
      <c r="AB734" s="96"/>
      <c r="AC734" s="94"/>
      <c r="AD734" s="96"/>
      <c r="AE734" s="72">
        <v>1</v>
      </c>
      <c r="AF734" s="73"/>
      <c r="AG734" s="74"/>
      <c r="AH734" s="72">
        <f t="shared" si="132"/>
        <v>1.3</v>
      </c>
      <c r="AI734" s="73"/>
      <c r="AJ734" s="74"/>
      <c r="AK734" s="78"/>
      <c r="AL734" s="79"/>
      <c r="AM734" s="80"/>
      <c r="AN734" s="88">
        <f>Z580*AH734*AK732</f>
        <v>92.47052932202398</v>
      </c>
      <c r="AO734" s="89"/>
      <c r="AP734" s="89"/>
      <c r="AQ734" s="90"/>
      <c r="AR734" s="88">
        <f>AH581*AH734*AK732</f>
        <v>33.5205668792337</v>
      </c>
      <c r="AS734" s="89"/>
      <c r="AT734" s="89"/>
      <c r="AU734" s="90"/>
      <c r="AV734" s="69">
        <f>AH359</f>
        <v>1095000</v>
      </c>
      <c r="AW734" s="70"/>
      <c r="AX734" s="70"/>
      <c r="AY734" s="71"/>
      <c r="AZ734" s="69" t="str">
        <f t="shared" si="133"/>
        <v>∞</v>
      </c>
      <c r="BA734" s="70"/>
      <c r="BB734" s="70"/>
      <c r="BC734" s="71"/>
      <c r="BD734" s="72">
        <f t="shared" si="134"/>
        <v>0</v>
      </c>
      <c r="BE734" s="73"/>
      <c r="BF734" s="74"/>
      <c r="BG734" s="78"/>
      <c r="BH734" s="79"/>
      <c r="BI734" s="80"/>
      <c r="BJ734" s="137"/>
      <c r="BK734" s="138"/>
      <c r="BL734" s="139"/>
    </row>
    <row r="735" spans="2:64" ht="18.75" customHeight="1">
      <c r="B735" s="97"/>
      <c r="C735" s="98"/>
      <c r="D735" s="99"/>
      <c r="E735" s="81"/>
      <c r="F735" s="82"/>
      <c r="G735" s="82"/>
      <c r="H735" s="83"/>
      <c r="I735" s="140"/>
      <c r="J735" s="141"/>
      <c r="K735" s="142"/>
      <c r="L735" s="97"/>
      <c r="M735" s="98"/>
      <c r="N735" s="99"/>
      <c r="O735" s="84">
        <v>2</v>
      </c>
      <c r="P735" s="85"/>
      <c r="Q735" s="85"/>
      <c r="R735" s="86"/>
      <c r="S735" s="72">
        <v>544.25</v>
      </c>
      <c r="T735" s="73"/>
      <c r="U735" s="73"/>
      <c r="V735" s="74"/>
      <c r="W735" s="87">
        <f>ABS(S735/E732*10^6*I732)</f>
        <v>4.808303824293037</v>
      </c>
      <c r="X735" s="70"/>
      <c r="Y735" s="70"/>
      <c r="Z735" s="71"/>
      <c r="AA735" s="97"/>
      <c r="AB735" s="99"/>
      <c r="AC735" s="97"/>
      <c r="AD735" s="99"/>
      <c r="AE735" s="72">
        <v>1</v>
      </c>
      <c r="AF735" s="73"/>
      <c r="AG735" s="74"/>
      <c r="AH735" s="72">
        <f t="shared" si="132"/>
        <v>1.3</v>
      </c>
      <c r="AI735" s="73"/>
      <c r="AJ735" s="74"/>
      <c r="AK735" s="81"/>
      <c r="AL735" s="82"/>
      <c r="AM735" s="83"/>
      <c r="AN735" s="88">
        <f>Z580*AH735*AK732</f>
        <v>92.47052932202398</v>
      </c>
      <c r="AO735" s="89"/>
      <c r="AP735" s="89"/>
      <c r="AQ735" s="90"/>
      <c r="AR735" s="88">
        <f>AH581*AH735*AK732</f>
        <v>33.5205668792337</v>
      </c>
      <c r="AS735" s="89"/>
      <c r="AT735" s="89"/>
      <c r="AU735" s="90"/>
      <c r="AV735" s="69">
        <f>AH359</f>
        <v>1095000</v>
      </c>
      <c r="AW735" s="70"/>
      <c r="AX735" s="70"/>
      <c r="AY735" s="71"/>
      <c r="AZ735" s="69" t="str">
        <f t="shared" si="133"/>
        <v>∞</v>
      </c>
      <c r="BA735" s="70"/>
      <c r="BB735" s="70"/>
      <c r="BC735" s="71"/>
      <c r="BD735" s="72">
        <f t="shared" si="134"/>
        <v>0</v>
      </c>
      <c r="BE735" s="73"/>
      <c r="BF735" s="74"/>
      <c r="BG735" s="81"/>
      <c r="BH735" s="82"/>
      <c r="BI735" s="83"/>
      <c r="BJ735" s="122"/>
      <c r="BK735" s="123"/>
      <c r="BL735" s="124"/>
    </row>
    <row r="736" spans="2:64" ht="18.75" customHeight="1">
      <c r="B736" s="91">
        <v>1402</v>
      </c>
      <c r="C736" s="92"/>
      <c r="D736" s="93"/>
      <c r="E736" s="130">
        <v>128503486833.333</v>
      </c>
      <c r="F736" s="76"/>
      <c r="G736" s="76"/>
      <c r="H736" s="77"/>
      <c r="I736" s="131">
        <v>1435</v>
      </c>
      <c r="J736" s="132"/>
      <c r="K736" s="133"/>
      <c r="L736" s="91">
        <v>1</v>
      </c>
      <c r="M736" s="92"/>
      <c r="N736" s="93"/>
      <c r="O736" s="84">
        <v>1</v>
      </c>
      <c r="P736" s="85"/>
      <c r="Q736" s="85"/>
      <c r="R736" s="86"/>
      <c r="S736" s="72">
        <v>1058.83</v>
      </c>
      <c r="T736" s="73"/>
      <c r="U736" s="73"/>
      <c r="V736" s="74"/>
      <c r="W736" s="87">
        <f>ABS(S736/E736*10^6*I736)</f>
        <v>11.82396748479413</v>
      </c>
      <c r="X736" s="70"/>
      <c r="Y736" s="70"/>
      <c r="Z736" s="71"/>
      <c r="AA736" s="91">
        <v>30</v>
      </c>
      <c r="AB736" s="93"/>
      <c r="AC736" s="91">
        <v>14</v>
      </c>
      <c r="AD736" s="93"/>
      <c r="AE736" s="72">
        <v>1</v>
      </c>
      <c r="AF736" s="73"/>
      <c r="AG736" s="74"/>
      <c r="AH736" s="72">
        <f t="shared" si="132"/>
        <v>1.3</v>
      </c>
      <c r="AI736" s="73"/>
      <c r="AJ736" s="74"/>
      <c r="AK736" s="75">
        <f>IF(AA736&lt;25,1,IF(AC736&lt;=12,1,(25/AA736)^(1/4)))</f>
        <v>0.9554427922043668</v>
      </c>
      <c r="AL736" s="76"/>
      <c r="AM736" s="77"/>
      <c r="AN736" s="88">
        <f>Z580*AH736*AK736</f>
        <v>99.36605038925414</v>
      </c>
      <c r="AO736" s="89"/>
      <c r="AP736" s="89"/>
      <c r="AQ736" s="90"/>
      <c r="AR736" s="88">
        <f>AH581*AH736*AK736</f>
        <v>36.02019326610463</v>
      </c>
      <c r="AS736" s="89"/>
      <c r="AT736" s="89"/>
      <c r="AU736" s="90"/>
      <c r="AV736" s="69">
        <f>AH359</f>
        <v>1095000</v>
      </c>
      <c r="AW736" s="70"/>
      <c r="AX736" s="70"/>
      <c r="AY736" s="71"/>
      <c r="AZ736" s="69" t="str">
        <f t="shared" si="133"/>
        <v>∞</v>
      </c>
      <c r="BA736" s="70"/>
      <c r="BB736" s="70"/>
      <c r="BC736" s="71"/>
      <c r="BD736" s="72">
        <f t="shared" si="134"/>
        <v>0</v>
      </c>
      <c r="BE736" s="73"/>
      <c r="BF736" s="74"/>
      <c r="BG736" s="75">
        <f>SUM(BD736:BD739)</f>
        <v>0.03960715828541176</v>
      </c>
      <c r="BH736" s="76"/>
      <c r="BI736" s="77"/>
      <c r="BJ736" s="114" t="str">
        <f>IF(BG736&lt;=1,"O.K","N.G")</f>
        <v>O.K</v>
      </c>
      <c r="BK736" s="117"/>
      <c r="BL736" s="118"/>
    </row>
    <row r="737" spans="2:64" ht="18.75" customHeight="1">
      <c r="B737" s="94"/>
      <c r="C737" s="95"/>
      <c r="D737" s="96"/>
      <c r="E737" s="78"/>
      <c r="F737" s="79"/>
      <c r="G737" s="79"/>
      <c r="H737" s="80"/>
      <c r="I737" s="134"/>
      <c r="J737" s="135"/>
      <c r="K737" s="136"/>
      <c r="L737" s="97"/>
      <c r="M737" s="98"/>
      <c r="N737" s="99"/>
      <c r="O737" s="84">
        <v>2</v>
      </c>
      <c r="P737" s="85"/>
      <c r="Q737" s="85"/>
      <c r="R737" s="86"/>
      <c r="S737" s="72">
        <v>544.59</v>
      </c>
      <c r="T737" s="73"/>
      <c r="U737" s="73"/>
      <c r="V737" s="74"/>
      <c r="W737" s="87">
        <f>ABS(S737/E736*10^6*I736)</f>
        <v>6.081443151916773</v>
      </c>
      <c r="X737" s="70"/>
      <c r="Y737" s="70"/>
      <c r="Z737" s="71"/>
      <c r="AA737" s="94"/>
      <c r="AB737" s="96"/>
      <c r="AC737" s="94"/>
      <c r="AD737" s="96"/>
      <c r="AE737" s="72">
        <v>1</v>
      </c>
      <c r="AF737" s="73"/>
      <c r="AG737" s="74"/>
      <c r="AH737" s="72">
        <f t="shared" si="132"/>
        <v>1.3</v>
      </c>
      <c r="AI737" s="73"/>
      <c r="AJ737" s="74"/>
      <c r="AK737" s="78"/>
      <c r="AL737" s="79"/>
      <c r="AM737" s="80"/>
      <c r="AN737" s="88">
        <f>Z580*AH737*AK736</f>
        <v>99.36605038925414</v>
      </c>
      <c r="AO737" s="89"/>
      <c r="AP737" s="89"/>
      <c r="AQ737" s="90"/>
      <c r="AR737" s="88">
        <f>AH581*AH737*AK736</f>
        <v>36.02019326610463</v>
      </c>
      <c r="AS737" s="89"/>
      <c r="AT737" s="89"/>
      <c r="AU737" s="90"/>
      <c r="AV737" s="69">
        <f>AH359</f>
        <v>1095000</v>
      </c>
      <c r="AW737" s="70"/>
      <c r="AX737" s="70"/>
      <c r="AY737" s="71"/>
      <c r="AZ737" s="69" t="str">
        <f t="shared" si="133"/>
        <v>∞</v>
      </c>
      <c r="BA737" s="70"/>
      <c r="BB737" s="70"/>
      <c r="BC737" s="71"/>
      <c r="BD737" s="72">
        <f t="shared" si="134"/>
        <v>0</v>
      </c>
      <c r="BE737" s="73"/>
      <c r="BF737" s="74"/>
      <c r="BG737" s="78"/>
      <c r="BH737" s="79"/>
      <c r="BI737" s="80"/>
      <c r="BJ737" s="137"/>
      <c r="BK737" s="138"/>
      <c r="BL737" s="139"/>
    </row>
    <row r="738" spans="2:64" ht="18.75" customHeight="1">
      <c r="B738" s="94"/>
      <c r="C738" s="95"/>
      <c r="D738" s="96"/>
      <c r="E738" s="78"/>
      <c r="F738" s="79"/>
      <c r="G738" s="79"/>
      <c r="H738" s="80"/>
      <c r="I738" s="134"/>
      <c r="J738" s="135"/>
      <c r="K738" s="136"/>
      <c r="L738" s="91">
        <v>2</v>
      </c>
      <c r="M738" s="92"/>
      <c r="N738" s="93"/>
      <c r="O738" s="84">
        <v>1</v>
      </c>
      <c r="P738" s="85"/>
      <c r="Q738" s="85"/>
      <c r="R738" s="86"/>
      <c r="S738" s="72">
        <v>3707.64</v>
      </c>
      <c r="T738" s="73"/>
      <c r="U738" s="73"/>
      <c r="V738" s="74"/>
      <c r="W738" s="87">
        <f>ABS(S738/E736*10^6*I736)</f>
        <v>41.403260962876104</v>
      </c>
      <c r="X738" s="70"/>
      <c r="Y738" s="70"/>
      <c r="Z738" s="71"/>
      <c r="AA738" s="94"/>
      <c r="AB738" s="96"/>
      <c r="AC738" s="94"/>
      <c r="AD738" s="96"/>
      <c r="AE738" s="72">
        <v>1</v>
      </c>
      <c r="AF738" s="73"/>
      <c r="AG738" s="74"/>
      <c r="AH738" s="72">
        <f t="shared" si="132"/>
        <v>1.3</v>
      </c>
      <c r="AI738" s="73"/>
      <c r="AJ738" s="74"/>
      <c r="AK738" s="78"/>
      <c r="AL738" s="79"/>
      <c r="AM738" s="80"/>
      <c r="AN738" s="88">
        <f>Z580*AH738*AK736</f>
        <v>99.36605038925414</v>
      </c>
      <c r="AO738" s="89"/>
      <c r="AP738" s="89"/>
      <c r="AQ738" s="90"/>
      <c r="AR738" s="88">
        <f>AH581*AH738*AK736</f>
        <v>36.02019326610463</v>
      </c>
      <c r="AS738" s="89"/>
      <c r="AT738" s="89"/>
      <c r="AU738" s="90"/>
      <c r="AV738" s="69">
        <f>AH359</f>
        <v>1095000</v>
      </c>
      <c r="AW738" s="70"/>
      <c r="AX738" s="70"/>
      <c r="AY738" s="71"/>
      <c r="AZ738" s="69">
        <f t="shared" si="133"/>
        <v>27646517.634750735</v>
      </c>
      <c r="BA738" s="70"/>
      <c r="BB738" s="70"/>
      <c r="BC738" s="71"/>
      <c r="BD738" s="72">
        <f t="shared" si="134"/>
        <v>0.03960715828541176</v>
      </c>
      <c r="BE738" s="73"/>
      <c r="BF738" s="74"/>
      <c r="BG738" s="78"/>
      <c r="BH738" s="79"/>
      <c r="BI738" s="80"/>
      <c r="BJ738" s="137"/>
      <c r="BK738" s="138"/>
      <c r="BL738" s="139"/>
    </row>
    <row r="739" spans="2:64" ht="18.75" customHeight="1">
      <c r="B739" s="97"/>
      <c r="C739" s="98"/>
      <c r="D739" s="99"/>
      <c r="E739" s="81"/>
      <c r="F739" s="82"/>
      <c r="G739" s="82"/>
      <c r="H739" s="83"/>
      <c r="I739" s="140"/>
      <c r="J739" s="141"/>
      <c r="K739" s="142"/>
      <c r="L739" s="97"/>
      <c r="M739" s="98"/>
      <c r="N739" s="99"/>
      <c r="O739" s="84">
        <v>2</v>
      </c>
      <c r="P739" s="85"/>
      <c r="Q739" s="85"/>
      <c r="R739" s="86"/>
      <c r="S739" s="72">
        <v>1893.78</v>
      </c>
      <c r="T739" s="73"/>
      <c r="U739" s="73"/>
      <c r="V739" s="74"/>
      <c r="W739" s="87">
        <f>ABS(S739/E736*10^6*I736)</f>
        <v>21.147864287329817</v>
      </c>
      <c r="X739" s="70"/>
      <c r="Y739" s="70"/>
      <c r="Z739" s="71"/>
      <c r="AA739" s="97"/>
      <c r="AB739" s="99"/>
      <c r="AC739" s="97"/>
      <c r="AD739" s="99"/>
      <c r="AE739" s="72">
        <v>1</v>
      </c>
      <c r="AF739" s="73"/>
      <c r="AG739" s="74"/>
      <c r="AH739" s="72">
        <f t="shared" si="132"/>
        <v>1.3</v>
      </c>
      <c r="AI739" s="73"/>
      <c r="AJ739" s="74"/>
      <c r="AK739" s="81"/>
      <c r="AL739" s="82"/>
      <c r="AM739" s="83"/>
      <c r="AN739" s="88">
        <f>Z580*AH739*AK736</f>
        <v>99.36605038925414</v>
      </c>
      <c r="AO739" s="89"/>
      <c r="AP739" s="89"/>
      <c r="AQ739" s="90"/>
      <c r="AR739" s="88">
        <f>AH581*AH739*AK736</f>
        <v>36.02019326610463</v>
      </c>
      <c r="AS739" s="89"/>
      <c r="AT739" s="89"/>
      <c r="AU739" s="90"/>
      <c r="AV739" s="69">
        <f>AH359</f>
        <v>1095000</v>
      </c>
      <c r="AW739" s="70"/>
      <c r="AX739" s="70"/>
      <c r="AY739" s="71"/>
      <c r="AZ739" s="69" t="str">
        <f t="shared" si="133"/>
        <v>∞</v>
      </c>
      <c r="BA739" s="70"/>
      <c r="BB739" s="70"/>
      <c r="BC739" s="71"/>
      <c r="BD739" s="72">
        <f t="shared" si="134"/>
        <v>0</v>
      </c>
      <c r="BE739" s="73"/>
      <c r="BF739" s="74"/>
      <c r="BG739" s="81"/>
      <c r="BH739" s="82"/>
      <c r="BI739" s="83"/>
      <c r="BJ739" s="122"/>
      <c r="BK739" s="123"/>
      <c r="BL739" s="124"/>
    </row>
    <row r="740" spans="2:64" ht="18.75" customHeight="1">
      <c r="B740" s="91">
        <v>1502</v>
      </c>
      <c r="C740" s="92"/>
      <c r="D740" s="93"/>
      <c r="E740" s="130">
        <v>161861132000</v>
      </c>
      <c r="F740" s="76"/>
      <c r="G740" s="76"/>
      <c r="H740" s="77"/>
      <c r="I740" s="131">
        <v>1430</v>
      </c>
      <c r="J740" s="132"/>
      <c r="K740" s="133"/>
      <c r="L740" s="91">
        <v>1</v>
      </c>
      <c r="M740" s="92"/>
      <c r="N740" s="93"/>
      <c r="O740" s="84">
        <v>1</v>
      </c>
      <c r="P740" s="85"/>
      <c r="Q740" s="85"/>
      <c r="R740" s="86"/>
      <c r="S740" s="72">
        <v>981.03</v>
      </c>
      <c r="T740" s="73"/>
      <c r="U740" s="73"/>
      <c r="V740" s="74"/>
      <c r="W740" s="87">
        <f>ABS(S740/E740*10^6*I740)</f>
        <v>8.667138816253923</v>
      </c>
      <c r="X740" s="70"/>
      <c r="Y740" s="70"/>
      <c r="Z740" s="71"/>
      <c r="AA740" s="91">
        <v>40</v>
      </c>
      <c r="AB740" s="93"/>
      <c r="AC740" s="91">
        <v>14</v>
      </c>
      <c r="AD740" s="93"/>
      <c r="AE740" s="72">
        <v>8.644588</v>
      </c>
      <c r="AF740" s="73"/>
      <c r="AG740" s="74"/>
      <c r="AH740" s="72">
        <f t="shared" si="132"/>
        <v>1.3</v>
      </c>
      <c r="AI740" s="73"/>
      <c r="AJ740" s="74"/>
      <c r="AK740" s="75">
        <f>IF(AA740&lt;25,1,IF(AC740&lt;=12,1,(25/AA740)^(1/4)))</f>
        <v>0.8891397050194614</v>
      </c>
      <c r="AL740" s="76"/>
      <c r="AM740" s="77"/>
      <c r="AN740" s="88">
        <f>Z580*AH740*AK740</f>
        <v>92.47052932202398</v>
      </c>
      <c r="AO740" s="89"/>
      <c r="AP740" s="89"/>
      <c r="AQ740" s="90"/>
      <c r="AR740" s="88">
        <f>AH581*AH740*AK740</f>
        <v>33.5205668792337</v>
      </c>
      <c r="AS740" s="89"/>
      <c r="AT740" s="89"/>
      <c r="AU740" s="90"/>
      <c r="AV740" s="69">
        <f>AH359</f>
        <v>1095000</v>
      </c>
      <c r="AW740" s="70"/>
      <c r="AX740" s="70"/>
      <c r="AY740" s="71"/>
      <c r="AZ740" s="69" t="str">
        <f t="shared" si="133"/>
        <v>∞</v>
      </c>
      <c r="BA740" s="70"/>
      <c r="BB740" s="70"/>
      <c r="BC740" s="71"/>
      <c r="BD740" s="72">
        <f t="shared" si="134"/>
        <v>0</v>
      </c>
      <c r="BE740" s="73"/>
      <c r="BF740" s="74"/>
      <c r="BG740" s="75">
        <f>SUM(BD740:BD743)</f>
        <v>0</v>
      </c>
      <c r="BH740" s="76"/>
      <c r="BI740" s="77"/>
      <c r="BJ740" s="114" t="str">
        <f>IF(BG740&lt;=1,"O.K","N.G")</f>
        <v>O.K</v>
      </c>
      <c r="BK740" s="117"/>
      <c r="BL740" s="118"/>
    </row>
    <row r="741" spans="2:64" ht="18.75" customHeight="1">
      <c r="B741" s="94"/>
      <c r="C741" s="95"/>
      <c r="D741" s="96"/>
      <c r="E741" s="78"/>
      <c r="F741" s="79"/>
      <c r="G741" s="79"/>
      <c r="H741" s="80"/>
      <c r="I741" s="134"/>
      <c r="J741" s="135"/>
      <c r="K741" s="136"/>
      <c r="L741" s="97"/>
      <c r="M741" s="98"/>
      <c r="N741" s="99"/>
      <c r="O741" s="84">
        <v>2</v>
      </c>
      <c r="P741" s="85"/>
      <c r="Q741" s="85"/>
      <c r="R741" s="86"/>
      <c r="S741" s="72">
        <v>11.72</v>
      </c>
      <c r="T741" s="73"/>
      <c r="U741" s="73"/>
      <c r="V741" s="74"/>
      <c r="W741" s="87">
        <f>ABS(S741/E740*10^6*I740)</f>
        <v>0.1035430791377389</v>
      </c>
      <c r="X741" s="70"/>
      <c r="Y741" s="70"/>
      <c r="Z741" s="71"/>
      <c r="AA741" s="94"/>
      <c r="AB741" s="96"/>
      <c r="AC741" s="94"/>
      <c r="AD741" s="96"/>
      <c r="AE741" s="72">
        <v>1.016218</v>
      </c>
      <c r="AF741" s="73"/>
      <c r="AG741" s="74"/>
      <c r="AH741" s="72">
        <f t="shared" si="132"/>
        <v>1.3</v>
      </c>
      <c r="AI741" s="73"/>
      <c r="AJ741" s="74"/>
      <c r="AK741" s="78"/>
      <c r="AL741" s="79"/>
      <c r="AM741" s="80"/>
      <c r="AN741" s="88">
        <f>Z580*AH741*AK740</f>
        <v>92.47052932202398</v>
      </c>
      <c r="AO741" s="89"/>
      <c r="AP741" s="89"/>
      <c r="AQ741" s="90"/>
      <c r="AR741" s="88">
        <f>AH581*AH741*AK740</f>
        <v>33.5205668792337</v>
      </c>
      <c r="AS741" s="89"/>
      <c r="AT741" s="89"/>
      <c r="AU741" s="90"/>
      <c r="AV741" s="69">
        <f>AH359</f>
        <v>1095000</v>
      </c>
      <c r="AW741" s="70"/>
      <c r="AX741" s="70"/>
      <c r="AY741" s="71"/>
      <c r="AZ741" s="69" t="str">
        <f t="shared" si="133"/>
        <v>∞</v>
      </c>
      <c r="BA741" s="70"/>
      <c r="BB741" s="70"/>
      <c r="BC741" s="71"/>
      <c r="BD741" s="72">
        <f t="shared" si="134"/>
        <v>0</v>
      </c>
      <c r="BE741" s="73"/>
      <c r="BF741" s="74"/>
      <c r="BG741" s="78"/>
      <c r="BH741" s="79"/>
      <c r="BI741" s="80"/>
      <c r="BJ741" s="137"/>
      <c r="BK741" s="138"/>
      <c r="BL741" s="139"/>
    </row>
    <row r="742" spans="2:64" ht="18.75" customHeight="1">
      <c r="B742" s="94"/>
      <c r="C742" s="95"/>
      <c r="D742" s="96"/>
      <c r="E742" s="78"/>
      <c r="F742" s="79"/>
      <c r="G742" s="79"/>
      <c r="H742" s="80"/>
      <c r="I742" s="134"/>
      <c r="J742" s="135"/>
      <c r="K742" s="136"/>
      <c r="L742" s="91">
        <v>2</v>
      </c>
      <c r="M742" s="92"/>
      <c r="N742" s="93"/>
      <c r="O742" s="84">
        <v>1</v>
      </c>
      <c r="P742" s="85"/>
      <c r="Q742" s="85"/>
      <c r="R742" s="86"/>
      <c r="S742" s="72">
        <v>3332.23</v>
      </c>
      <c r="T742" s="73"/>
      <c r="U742" s="73"/>
      <c r="V742" s="74"/>
      <c r="W742" s="87">
        <f>ABS(S742/E740*10^6*I740)</f>
        <v>29.439364726548433</v>
      </c>
      <c r="X742" s="70"/>
      <c r="Y742" s="70"/>
      <c r="Z742" s="71"/>
      <c r="AA742" s="94"/>
      <c r="AB742" s="96"/>
      <c r="AC742" s="94"/>
      <c r="AD742" s="96"/>
      <c r="AE742" s="72">
        <v>1</v>
      </c>
      <c r="AF742" s="73"/>
      <c r="AG742" s="74"/>
      <c r="AH742" s="72">
        <f t="shared" si="132"/>
        <v>1.3</v>
      </c>
      <c r="AI742" s="73"/>
      <c r="AJ742" s="74"/>
      <c r="AK742" s="78"/>
      <c r="AL742" s="79"/>
      <c r="AM742" s="80"/>
      <c r="AN742" s="88">
        <f>Z580*AH742*AK740</f>
        <v>92.47052932202398</v>
      </c>
      <c r="AO742" s="89"/>
      <c r="AP742" s="89"/>
      <c r="AQ742" s="90"/>
      <c r="AR742" s="88">
        <f>AH581*AH742*AK740</f>
        <v>33.5205668792337</v>
      </c>
      <c r="AS742" s="89"/>
      <c r="AT742" s="89"/>
      <c r="AU742" s="90"/>
      <c r="AV742" s="69">
        <f>AH359</f>
        <v>1095000</v>
      </c>
      <c r="AW742" s="70"/>
      <c r="AX742" s="70"/>
      <c r="AY742" s="71"/>
      <c r="AZ742" s="69" t="str">
        <f t="shared" si="133"/>
        <v>∞</v>
      </c>
      <c r="BA742" s="70"/>
      <c r="BB742" s="70"/>
      <c r="BC742" s="71"/>
      <c r="BD742" s="72">
        <f t="shared" si="134"/>
        <v>0</v>
      </c>
      <c r="BE742" s="73"/>
      <c r="BF742" s="74"/>
      <c r="BG742" s="78"/>
      <c r="BH742" s="79"/>
      <c r="BI742" s="80"/>
      <c r="BJ742" s="137"/>
      <c r="BK742" s="138"/>
      <c r="BL742" s="139"/>
    </row>
    <row r="743" spans="2:64" ht="18.75" customHeight="1">
      <c r="B743" s="97"/>
      <c r="C743" s="98"/>
      <c r="D743" s="99"/>
      <c r="E743" s="81"/>
      <c r="F743" s="82"/>
      <c r="G743" s="82"/>
      <c r="H743" s="83"/>
      <c r="I743" s="140"/>
      <c r="J743" s="141"/>
      <c r="K743" s="142"/>
      <c r="L743" s="97"/>
      <c r="M743" s="98"/>
      <c r="N743" s="99"/>
      <c r="O743" s="84">
        <v>2</v>
      </c>
      <c r="P743" s="85"/>
      <c r="Q743" s="85"/>
      <c r="R743" s="86"/>
      <c r="S743" s="72">
        <v>21.21</v>
      </c>
      <c r="T743" s="73"/>
      <c r="U743" s="73"/>
      <c r="V743" s="74"/>
      <c r="W743" s="87">
        <f>ABS(S743/E740*10^6*I740)</f>
        <v>0.18738470209141997</v>
      </c>
      <c r="X743" s="70"/>
      <c r="Y743" s="70"/>
      <c r="Z743" s="71"/>
      <c r="AA743" s="97"/>
      <c r="AB743" s="99"/>
      <c r="AC743" s="97"/>
      <c r="AD743" s="99"/>
      <c r="AE743" s="72">
        <v>1.029115</v>
      </c>
      <c r="AF743" s="73"/>
      <c r="AG743" s="74"/>
      <c r="AH743" s="72">
        <f t="shared" si="132"/>
        <v>1.3</v>
      </c>
      <c r="AI743" s="73"/>
      <c r="AJ743" s="74"/>
      <c r="AK743" s="81"/>
      <c r="AL743" s="82"/>
      <c r="AM743" s="83"/>
      <c r="AN743" s="88">
        <f>Z580*AH743*AK740</f>
        <v>92.47052932202398</v>
      </c>
      <c r="AO743" s="89"/>
      <c r="AP743" s="89"/>
      <c r="AQ743" s="90"/>
      <c r="AR743" s="88">
        <f>AH581*AH743*AK740</f>
        <v>33.5205668792337</v>
      </c>
      <c r="AS743" s="89"/>
      <c r="AT743" s="89"/>
      <c r="AU743" s="90"/>
      <c r="AV743" s="69">
        <f>AH359</f>
        <v>1095000</v>
      </c>
      <c r="AW743" s="70"/>
      <c r="AX743" s="70"/>
      <c r="AY743" s="71"/>
      <c r="AZ743" s="69" t="str">
        <f t="shared" si="133"/>
        <v>∞</v>
      </c>
      <c r="BA743" s="70"/>
      <c r="BB743" s="70"/>
      <c r="BC743" s="71"/>
      <c r="BD743" s="72">
        <f t="shared" si="134"/>
        <v>0</v>
      </c>
      <c r="BE743" s="73"/>
      <c r="BF743" s="74"/>
      <c r="BG743" s="81"/>
      <c r="BH743" s="82"/>
      <c r="BI743" s="83"/>
      <c r="BJ743" s="122"/>
      <c r="BK743" s="123"/>
      <c r="BL743" s="124"/>
    </row>
    <row r="744" spans="2:64" ht="18.75" customHeight="1">
      <c r="B744" s="91">
        <v>1602</v>
      </c>
      <c r="C744" s="92"/>
      <c r="D744" s="93"/>
      <c r="E744" s="130">
        <v>161861132000</v>
      </c>
      <c r="F744" s="76"/>
      <c r="G744" s="76"/>
      <c r="H744" s="77"/>
      <c r="I744" s="131">
        <v>1430</v>
      </c>
      <c r="J744" s="132"/>
      <c r="K744" s="133"/>
      <c r="L744" s="91">
        <v>1</v>
      </c>
      <c r="M744" s="92"/>
      <c r="N744" s="93"/>
      <c r="O744" s="84">
        <v>1</v>
      </c>
      <c r="P744" s="85"/>
      <c r="Q744" s="85"/>
      <c r="R744" s="86"/>
      <c r="S744" s="72">
        <v>802.85</v>
      </c>
      <c r="T744" s="73"/>
      <c r="U744" s="73"/>
      <c r="V744" s="74"/>
      <c r="W744" s="87">
        <f>ABS(S744/E744*10^6*I744)</f>
        <v>7.0929659629465585</v>
      </c>
      <c r="X744" s="70"/>
      <c r="Y744" s="70"/>
      <c r="Z744" s="71"/>
      <c r="AA744" s="91">
        <v>40</v>
      </c>
      <c r="AB744" s="93"/>
      <c r="AC744" s="91">
        <v>14</v>
      </c>
      <c r="AD744" s="93"/>
      <c r="AE744" s="72">
        <v>1.117976</v>
      </c>
      <c r="AF744" s="73"/>
      <c r="AG744" s="74"/>
      <c r="AH744" s="72">
        <f aca="true" t="shared" si="135" ref="AH744:AH779">IF(AE744&lt;=-1,1.3*(1-AE744)/(1.6-AE744),IF(AE744&lt;1,1,1.3))</f>
        <v>1.3</v>
      </c>
      <c r="AI744" s="73"/>
      <c r="AJ744" s="74"/>
      <c r="AK744" s="75">
        <f>IF(AA744&lt;25,1,IF(AC744&lt;=12,1,(25/AA744)^(1/4)))</f>
        <v>0.8891397050194614</v>
      </c>
      <c r="AL744" s="76"/>
      <c r="AM744" s="77"/>
      <c r="AN744" s="88">
        <f>Z580*AH744*AK744</f>
        <v>92.47052932202398</v>
      </c>
      <c r="AO744" s="89"/>
      <c r="AP744" s="89"/>
      <c r="AQ744" s="90"/>
      <c r="AR744" s="88">
        <f>AH581*AH744*AK744</f>
        <v>33.5205668792337</v>
      </c>
      <c r="AS744" s="89"/>
      <c r="AT744" s="89"/>
      <c r="AU744" s="90"/>
      <c r="AV744" s="69">
        <f>AH359</f>
        <v>1095000</v>
      </c>
      <c r="AW744" s="70"/>
      <c r="AX744" s="70"/>
      <c r="AY744" s="71"/>
      <c r="AZ744" s="69" t="str">
        <f aca="true" t="shared" si="136" ref="AZ744:AZ779">IF(W744&lt;=AR744,"∞",2*10^6*AN744^3/W744^3)</f>
        <v>∞</v>
      </c>
      <c r="BA744" s="70"/>
      <c r="BB744" s="70"/>
      <c r="BC744" s="71"/>
      <c r="BD744" s="72">
        <f aca="true" t="shared" si="137" ref="BD744:BD779">IF(W744&lt;=AR744,0,AV744/AZ744)</f>
        <v>0</v>
      </c>
      <c r="BE744" s="73"/>
      <c r="BF744" s="74"/>
      <c r="BG744" s="75">
        <f>SUM(BD744:BD747)</f>
        <v>0</v>
      </c>
      <c r="BH744" s="76"/>
      <c r="BI744" s="77"/>
      <c r="BJ744" s="114" t="str">
        <f>IF(BG744&lt;=1,"O.K","N.G")</f>
        <v>O.K</v>
      </c>
      <c r="BK744" s="117"/>
      <c r="BL744" s="118"/>
    </row>
    <row r="745" spans="2:64" ht="18.75" customHeight="1">
      <c r="B745" s="94"/>
      <c r="C745" s="95"/>
      <c r="D745" s="96"/>
      <c r="E745" s="78"/>
      <c r="F745" s="79"/>
      <c r="G745" s="79"/>
      <c r="H745" s="80"/>
      <c r="I745" s="134"/>
      <c r="J745" s="135"/>
      <c r="K745" s="136"/>
      <c r="L745" s="97"/>
      <c r="M745" s="98"/>
      <c r="N745" s="99"/>
      <c r="O745" s="84">
        <v>2</v>
      </c>
      <c r="P745" s="85"/>
      <c r="Q745" s="85"/>
      <c r="R745" s="86"/>
      <c r="S745" s="72">
        <v>242.07</v>
      </c>
      <c r="T745" s="73"/>
      <c r="U745" s="73"/>
      <c r="V745" s="74"/>
      <c r="W745" s="87">
        <f>ABS(S745/E744*10^6*I744)</f>
        <v>2.138623990347479</v>
      </c>
      <c r="X745" s="70"/>
      <c r="Y745" s="70"/>
      <c r="Z745" s="71"/>
      <c r="AA745" s="94"/>
      <c r="AB745" s="96"/>
      <c r="AC745" s="94"/>
      <c r="AD745" s="96"/>
      <c r="AE745" s="72">
        <v>1.034366</v>
      </c>
      <c r="AF745" s="73"/>
      <c r="AG745" s="74"/>
      <c r="AH745" s="72">
        <f t="shared" si="135"/>
        <v>1.3</v>
      </c>
      <c r="AI745" s="73"/>
      <c r="AJ745" s="74"/>
      <c r="AK745" s="78"/>
      <c r="AL745" s="79"/>
      <c r="AM745" s="80"/>
      <c r="AN745" s="88">
        <f>Z580*AH745*AK744</f>
        <v>92.47052932202398</v>
      </c>
      <c r="AO745" s="89"/>
      <c r="AP745" s="89"/>
      <c r="AQ745" s="90"/>
      <c r="AR745" s="88">
        <f>AH581*AH745*AK744</f>
        <v>33.5205668792337</v>
      </c>
      <c r="AS745" s="89"/>
      <c r="AT745" s="89"/>
      <c r="AU745" s="90"/>
      <c r="AV745" s="69">
        <f>AH359</f>
        <v>1095000</v>
      </c>
      <c r="AW745" s="70"/>
      <c r="AX745" s="70"/>
      <c r="AY745" s="71"/>
      <c r="AZ745" s="69" t="str">
        <f t="shared" si="136"/>
        <v>∞</v>
      </c>
      <c r="BA745" s="70"/>
      <c r="BB745" s="70"/>
      <c r="BC745" s="71"/>
      <c r="BD745" s="72">
        <f t="shared" si="137"/>
        <v>0</v>
      </c>
      <c r="BE745" s="73"/>
      <c r="BF745" s="74"/>
      <c r="BG745" s="78"/>
      <c r="BH745" s="79"/>
      <c r="BI745" s="80"/>
      <c r="BJ745" s="137"/>
      <c r="BK745" s="138"/>
      <c r="BL745" s="139"/>
    </row>
    <row r="746" spans="2:64" ht="18.75" customHeight="1">
      <c r="B746" s="94"/>
      <c r="C746" s="95"/>
      <c r="D746" s="96"/>
      <c r="E746" s="78"/>
      <c r="F746" s="79"/>
      <c r="G746" s="79"/>
      <c r="H746" s="80"/>
      <c r="I746" s="134"/>
      <c r="J746" s="135"/>
      <c r="K746" s="136"/>
      <c r="L746" s="91">
        <v>2</v>
      </c>
      <c r="M746" s="92"/>
      <c r="N746" s="93"/>
      <c r="O746" s="84">
        <v>1</v>
      </c>
      <c r="P746" s="85"/>
      <c r="Q746" s="85"/>
      <c r="R746" s="86"/>
      <c r="S746" s="72">
        <v>2695.39</v>
      </c>
      <c r="T746" s="73"/>
      <c r="U746" s="73"/>
      <c r="V746" s="74"/>
      <c r="W746" s="87">
        <f>ABS(S746/E744*10^6*I744)</f>
        <v>23.813052907599833</v>
      </c>
      <c r="X746" s="70"/>
      <c r="Y746" s="70"/>
      <c r="Z746" s="71"/>
      <c r="AA746" s="94"/>
      <c r="AB746" s="96"/>
      <c r="AC746" s="94"/>
      <c r="AD746" s="96"/>
      <c r="AE746" s="72">
        <v>1.455472</v>
      </c>
      <c r="AF746" s="73"/>
      <c r="AG746" s="74"/>
      <c r="AH746" s="72">
        <f t="shared" si="135"/>
        <v>1.3</v>
      </c>
      <c r="AI746" s="73"/>
      <c r="AJ746" s="74"/>
      <c r="AK746" s="78"/>
      <c r="AL746" s="79"/>
      <c r="AM746" s="80"/>
      <c r="AN746" s="88">
        <f>Z580*AH746*AK744</f>
        <v>92.47052932202398</v>
      </c>
      <c r="AO746" s="89"/>
      <c r="AP746" s="89"/>
      <c r="AQ746" s="90"/>
      <c r="AR746" s="88">
        <f>AH581*AH746*AK744</f>
        <v>33.5205668792337</v>
      </c>
      <c r="AS746" s="89"/>
      <c r="AT746" s="89"/>
      <c r="AU746" s="90"/>
      <c r="AV746" s="69">
        <f>AH359</f>
        <v>1095000</v>
      </c>
      <c r="AW746" s="70"/>
      <c r="AX746" s="70"/>
      <c r="AY746" s="71"/>
      <c r="AZ746" s="69" t="str">
        <f t="shared" si="136"/>
        <v>∞</v>
      </c>
      <c r="BA746" s="70"/>
      <c r="BB746" s="70"/>
      <c r="BC746" s="71"/>
      <c r="BD746" s="72">
        <f t="shared" si="137"/>
        <v>0</v>
      </c>
      <c r="BE746" s="73"/>
      <c r="BF746" s="74"/>
      <c r="BG746" s="78"/>
      <c r="BH746" s="79"/>
      <c r="BI746" s="80"/>
      <c r="BJ746" s="137"/>
      <c r="BK746" s="138"/>
      <c r="BL746" s="139"/>
    </row>
    <row r="747" spans="2:64" ht="18.75" customHeight="1">
      <c r="B747" s="97"/>
      <c r="C747" s="98"/>
      <c r="D747" s="99"/>
      <c r="E747" s="81"/>
      <c r="F747" s="82"/>
      <c r="G747" s="82"/>
      <c r="H747" s="83"/>
      <c r="I747" s="140"/>
      <c r="J747" s="141"/>
      <c r="K747" s="142"/>
      <c r="L747" s="97"/>
      <c r="M747" s="98"/>
      <c r="N747" s="99"/>
      <c r="O747" s="84">
        <v>2</v>
      </c>
      <c r="P747" s="85"/>
      <c r="Q747" s="85"/>
      <c r="R747" s="86"/>
      <c r="S747" s="72">
        <v>747.05</v>
      </c>
      <c r="T747" s="73"/>
      <c r="U747" s="73"/>
      <c r="V747" s="74"/>
      <c r="W747" s="87">
        <f>ABS(S747/E744*10^6*I744)</f>
        <v>6.599987821659372</v>
      </c>
      <c r="X747" s="70"/>
      <c r="Y747" s="70"/>
      <c r="Z747" s="71"/>
      <c r="AA747" s="97"/>
      <c r="AB747" s="99"/>
      <c r="AC747" s="97"/>
      <c r="AD747" s="99"/>
      <c r="AE747" s="72">
        <v>1.108287</v>
      </c>
      <c r="AF747" s="73"/>
      <c r="AG747" s="74"/>
      <c r="AH747" s="72">
        <f t="shared" si="135"/>
        <v>1.3</v>
      </c>
      <c r="AI747" s="73"/>
      <c r="AJ747" s="74"/>
      <c r="AK747" s="81"/>
      <c r="AL747" s="82"/>
      <c r="AM747" s="83"/>
      <c r="AN747" s="88">
        <f>Z580*AH747*AK744</f>
        <v>92.47052932202398</v>
      </c>
      <c r="AO747" s="89"/>
      <c r="AP747" s="89"/>
      <c r="AQ747" s="90"/>
      <c r="AR747" s="88">
        <f>AH581*AH747*AK744</f>
        <v>33.5205668792337</v>
      </c>
      <c r="AS747" s="89"/>
      <c r="AT747" s="89"/>
      <c r="AU747" s="90"/>
      <c r="AV747" s="69">
        <f>AH359</f>
        <v>1095000</v>
      </c>
      <c r="AW747" s="70"/>
      <c r="AX747" s="70"/>
      <c r="AY747" s="71"/>
      <c r="AZ747" s="69" t="str">
        <f t="shared" si="136"/>
        <v>∞</v>
      </c>
      <c r="BA747" s="70"/>
      <c r="BB747" s="70"/>
      <c r="BC747" s="71"/>
      <c r="BD747" s="72">
        <f t="shared" si="137"/>
        <v>0</v>
      </c>
      <c r="BE747" s="73"/>
      <c r="BF747" s="74"/>
      <c r="BG747" s="81"/>
      <c r="BH747" s="82"/>
      <c r="BI747" s="83"/>
      <c r="BJ747" s="122"/>
      <c r="BK747" s="123"/>
      <c r="BL747" s="124"/>
    </row>
    <row r="748" spans="2:64" ht="18.75" customHeight="1">
      <c r="B748" s="91">
        <v>1702</v>
      </c>
      <c r="C748" s="92"/>
      <c r="D748" s="93"/>
      <c r="E748" s="130">
        <v>228592821333.333</v>
      </c>
      <c r="F748" s="76"/>
      <c r="G748" s="76"/>
      <c r="H748" s="77"/>
      <c r="I748" s="131">
        <v>1420</v>
      </c>
      <c r="J748" s="132"/>
      <c r="K748" s="133"/>
      <c r="L748" s="91">
        <v>1</v>
      </c>
      <c r="M748" s="92"/>
      <c r="N748" s="93"/>
      <c r="O748" s="84">
        <v>1</v>
      </c>
      <c r="P748" s="85"/>
      <c r="Q748" s="85"/>
      <c r="R748" s="86"/>
      <c r="S748" s="72">
        <v>747.13</v>
      </c>
      <c r="T748" s="73"/>
      <c r="U748" s="73"/>
      <c r="V748" s="74"/>
      <c r="W748" s="87">
        <f>ABS(S748/E748*10^6*I748)</f>
        <v>4.641110747974735</v>
      </c>
      <c r="X748" s="70"/>
      <c r="Y748" s="70"/>
      <c r="Z748" s="71"/>
      <c r="AA748" s="91">
        <v>60</v>
      </c>
      <c r="AB748" s="93"/>
      <c r="AC748" s="91">
        <v>14</v>
      </c>
      <c r="AD748" s="93"/>
      <c r="AE748" s="72">
        <v>1.046397</v>
      </c>
      <c r="AF748" s="73"/>
      <c r="AG748" s="74"/>
      <c r="AH748" s="72">
        <f t="shared" si="135"/>
        <v>1.3</v>
      </c>
      <c r="AI748" s="73"/>
      <c r="AJ748" s="74"/>
      <c r="AK748" s="75">
        <f>IF(AA748&lt;25,1,IF(AC748&lt;=12,1,(25/AA748)^(1/4)))</f>
        <v>0.8034284189446518</v>
      </c>
      <c r="AL748" s="76"/>
      <c r="AM748" s="77"/>
      <c r="AN748" s="88">
        <f>Z580*AH748*AK748</f>
        <v>83.55655557024379</v>
      </c>
      <c r="AO748" s="89"/>
      <c r="AP748" s="89"/>
      <c r="AQ748" s="90"/>
      <c r="AR748" s="88">
        <f>AH581*AH748*AK748</f>
        <v>30.289251394213373</v>
      </c>
      <c r="AS748" s="89"/>
      <c r="AT748" s="89"/>
      <c r="AU748" s="90"/>
      <c r="AV748" s="69">
        <f>AH359</f>
        <v>1095000</v>
      </c>
      <c r="AW748" s="70"/>
      <c r="AX748" s="70"/>
      <c r="AY748" s="71"/>
      <c r="AZ748" s="69" t="str">
        <f t="shared" si="136"/>
        <v>∞</v>
      </c>
      <c r="BA748" s="70"/>
      <c r="BB748" s="70"/>
      <c r="BC748" s="71"/>
      <c r="BD748" s="72">
        <f t="shared" si="137"/>
        <v>0</v>
      </c>
      <c r="BE748" s="73"/>
      <c r="BF748" s="74"/>
      <c r="BG748" s="75">
        <f>SUM(BD748:BD751)</f>
        <v>0</v>
      </c>
      <c r="BH748" s="76"/>
      <c r="BI748" s="77"/>
      <c r="BJ748" s="114" t="str">
        <f>IF(BG748&lt;=1,"O.K","N.G")</f>
        <v>O.K</v>
      </c>
      <c r="BK748" s="117"/>
      <c r="BL748" s="118"/>
    </row>
    <row r="749" spans="2:64" ht="18.75" customHeight="1">
      <c r="B749" s="94"/>
      <c r="C749" s="95"/>
      <c r="D749" s="96"/>
      <c r="E749" s="78"/>
      <c r="F749" s="79"/>
      <c r="G749" s="79"/>
      <c r="H749" s="80"/>
      <c r="I749" s="134"/>
      <c r="J749" s="135"/>
      <c r="K749" s="136"/>
      <c r="L749" s="97"/>
      <c r="M749" s="98"/>
      <c r="N749" s="99"/>
      <c r="O749" s="84">
        <v>2</v>
      </c>
      <c r="P749" s="85"/>
      <c r="Q749" s="85"/>
      <c r="R749" s="86"/>
      <c r="S749" s="72">
        <v>735.51</v>
      </c>
      <c r="T749" s="73"/>
      <c r="U749" s="73"/>
      <c r="V749" s="74"/>
      <c r="W749" s="87">
        <f>ABS(S749/E748*10^6*I748)</f>
        <v>4.568928253774975</v>
      </c>
      <c r="X749" s="70"/>
      <c r="Y749" s="70"/>
      <c r="Z749" s="71"/>
      <c r="AA749" s="94"/>
      <c r="AB749" s="96"/>
      <c r="AC749" s="94"/>
      <c r="AD749" s="96"/>
      <c r="AE749" s="72">
        <v>1.045665</v>
      </c>
      <c r="AF749" s="73"/>
      <c r="AG749" s="74"/>
      <c r="AH749" s="72">
        <f t="shared" si="135"/>
        <v>1.3</v>
      </c>
      <c r="AI749" s="73"/>
      <c r="AJ749" s="74"/>
      <c r="AK749" s="78"/>
      <c r="AL749" s="79"/>
      <c r="AM749" s="80"/>
      <c r="AN749" s="88">
        <f>Z580*AH749*AK748</f>
        <v>83.55655557024379</v>
      </c>
      <c r="AO749" s="89"/>
      <c r="AP749" s="89"/>
      <c r="AQ749" s="90"/>
      <c r="AR749" s="88">
        <f>AH581*AH749*AK748</f>
        <v>30.289251394213373</v>
      </c>
      <c r="AS749" s="89"/>
      <c r="AT749" s="89"/>
      <c r="AU749" s="90"/>
      <c r="AV749" s="69">
        <f>AH359</f>
        <v>1095000</v>
      </c>
      <c r="AW749" s="70"/>
      <c r="AX749" s="70"/>
      <c r="AY749" s="71"/>
      <c r="AZ749" s="69" t="str">
        <f t="shared" si="136"/>
        <v>∞</v>
      </c>
      <c r="BA749" s="70"/>
      <c r="BB749" s="70"/>
      <c r="BC749" s="71"/>
      <c r="BD749" s="72">
        <f t="shared" si="137"/>
        <v>0</v>
      </c>
      <c r="BE749" s="73"/>
      <c r="BF749" s="74"/>
      <c r="BG749" s="78"/>
      <c r="BH749" s="79"/>
      <c r="BI749" s="80"/>
      <c r="BJ749" s="137"/>
      <c r="BK749" s="138"/>
      <c r="BL749" s="139"/>
    </row>
    <row r="750" spans="2:64" ht="18.75" customHeight="1">
      <c r="B750" s="94"/>
      <c r="C750" s="95"/>
      <c r="D750" s="96"/>
      <c r="E750" s="78"/>
      <c r="F750" s="79"/>
      <c r="G750" s="79"/>
      <c r="H750" s="80"/>
      <c r="I750" s="134"/>
      <c r="J750" s="135"/>
      <c r="K750" s="136"/>
      <c r="L750" s="91">
        <v>2</v>
      </c>
      <c r="M750" s="92"/>
      <c r="N750" s="93"/>
      <c r="O750" s="84">
        <v>1</v>
      </c>
      <c r="P750" s="85"/>
      <c r="Q750" s="85"/>
      <c r="R750" s="86"/>
      <c r="S750" s="72">
        <v>2374.57</v>
      </c>
      <c r="T750" s="73"/>
      <c r="U750" s="73"/>
      <c r="V750" s="74"/>
      <c r="W750" s="87">
        <f>ABS(S750/E748*10^6*I748)</f>
        <v>14.750635563848816</v>
      </c>
      <c r="X750" s="70"/>
      <c r="Y750" s="70"/>
      <c r="Z750" s="71"/>
      <c r="AA750" s="94"/>
      <c r="AB750" s="96"/>
      <c r="AC750" s="94"/>
      <c r="AD750" s="96"/>
      <c r="AE750" s="72">
        <v>1.150224</v>
      </c>
      <c r="AF750" s="73"/>
      <c r="AG750" s="74"/>
      <c r="AH750" s="72">
        <f t="shared" si="135"/>
        <v>1.3</v>
      </c>
      <c r="AI750" s="73"/>
      <c r="AJ750" s="74"/>
      <c r="AK750" s="78"/>
      <c r="AL750" s="79"/>
      <c r="AM750" s="80"/>
      <c r="AN750" s="88">
        <f>Z580*AH750*AK748</f>
        <v>83.55655557024379</v>
      </c>
      <c r="AO750" s="89"/>
      <c r="AP750" s="89"/>
      <c r="AQ750" s="90"/>
      <c r="AR750" s="88">
        <f>AH581*AH750*AK748</f>
        <v>30.289251394213373</v>
      </c>
      <c r="AS750" s="89"/>
      <c r="AT750" s="89"/>
      <c r="AU750" s="90"/>
      <c r="AV750" s="69">
        <f>AH359</f>
        <v>1095000</v>
      </c>
      <c r="AW750" s="70"/>
      <c r="AX750" s="70"/>
      <c r="AY750" s="71"/>
      <c r="AZ750" s="69" t="str">
        <f t="shared" si="136"/>
        <v>∞</v>
      </c>
      <c r="BA750" s="70"/>
      <c r="BB750" s="70"/>
      <c r="BC750" s="71"/>
      <c r="BD750" s="72">
        <f t="shared" si="137"/>
        <v>0</v>
      </c>
      <c r="BE750" s="73"/>
      <c r="BF750" s="74"/>
      <c r="BG750" s="78"/>
      <c r="BH750" s="79"/>
      <c r="BI750" s="80"/>
      <c r="BJ750" s="137"/>
      <c r="BK750" s="138"/>
      <c r="BL750" s="139"/>
    </row>
    <row r="751" spans="2:64" ht="18.75" customHeight="1">
      <c r="B751" s="97"/>
      <c r="C751" s="98"/>
      <c r="D751" s="99"/>
      <c r="E751" s="81"/>
      <c r="F751" s="82"/>
      <c r="G751" s="82"/>
      <c r="H751" s="83"/>
      <c r="I751" s="140"/>
      <c r="J751" s="141"/>
      <c r="K751" s="142"/>
      <c r="L751" s="97"/>
      <c r="M751" s="98"/>
      <c r="N751" s="99"/>
      <c r="O751" s="84">
        <v>2</v>
      </c>
      <c r="P751" s="85"/>
      <c r="Q751" s="85"/>
      <c r="R751" s="86"/>
      <c r="S751" s="72">
        <v>1848.99</v>
      </c>
      <c r="T751" s="73"/>
      <c r="U751" s="73"/>
      <c r="V751" s="74"/>
      <c r="W751" s="87">
        <f>ABS(S751/E748*10^6*I748)</f>
        <v>11.485775382996005</v>
      </c>
      <c r="X751" s="70"/>
      <c r="Y751" s="70"/>
      <c r="Z751" s="71"/>
      <c r="AA751" s="97"/>
      <c r="AB751" s="99"/>
      <c r="AC751" s="97"/>
      <c r="AD751" s="99"/>
      <c r="AE751" s="72">
        <v>1.113438</v>
      </c>
      <c r="AF751" s="73"/>
      <c r="AG751" s="74"/>
      <c r="AH751" s="72">
        <f t="shared" si="135"/>
        <v>1.3</v>
      </c>
      <c r="AI751" s="73"/>
      <c r="AJ751" s="74"/>
      <c r="AK751" s="81"/>
      <c r="AL751" s="82"/>
      <c r="AM751" s="83"/>
      <c r="AN751" s="88">
        <f>Z580*AH751*AK748</f>
        <v>83.55655557024379</v>
      </c>
      <c r="AO751" s="89"/>
      <c r="AP751" s="89"/>
      <c r="AQ751" s="90"/>
      <c r="AR751" s="88">
        <f>AH581*AH751*AK748</f>
        <v>30.289251394213373</v>
      </c>
      <c r="AS751" s="89"/>
      <c r="AT751" s="89"/>
      <c r="AU751" s="90"/>
      <c r="AV751" s="69">
        <f>AH359</f>
        <v>1095000</v>
      </c>
      <c r="AW751" s="70"/>
      <c r="AX751" s="70"/>
      <c r="AY751" s="71"/>
      <c r="AZ751" s="69" t="str">
        <f t="shared" si="136"/>
        <v>∞</v>
      </c>
      <c r="BA751" s="70"/>
      <c r="BB751" s="70"/>
      <c r="BC751" s="71"/>
      <c r="BD751" s="72">
        <f t="shared" si="137"/>
        <v>0</v>
      </c>
      <c r="BE751" s="73"/>
      <c r="BF751" s="74"/>
      <c r="BG751" s="81"/>
      <c r="BH751" s="82"/>
      <c r="BI751" s="83"/>
      <c r="BJ751" s="122"/>
      <c r="BK751" s="123"/>
      <c r="BL751" s="124"/>
    </row>
    <row r="752" spans="2:64" ht="18.75" customHeight="1">
      <c r="B752" s="91">
        <v>1802</v>
      </c>
      <c r="C752" s="92"/>
      <c r="D752" s="93"/>
      <c r="E752" s="130">
        <v>161861132000</v>
      </c>
      <c r="F752" s="76"/>
      <c r="G752" s="76"/>
      <c r="H752" s="77"/>
      <c r="I752" s="131">
        <v>1430</v>
      </c>
      <c r="J752" s="132"/>
      <c r="K752" s="133"/>
      <c r="L752" s="91">
        <v>1</v>
      </c>
      <c r="M752" s="92"/>
      <c r="N752" s="93"/>
      <c r="O752" s="84">
        <v>1</v>
      </c>
      <c r="P752" s="85"/>
      <c r="Q752" s="85"/>
      <c r="R752" s="86"/>
      <c r="S752" s="72">
        <v>813.37</v>
      </c>
      <c r="T752" s="73"/>
      <c r="U752" s="73"/>
      <c r="V752" s="74"/>
      <c r="W752" s="87">
        <f>ABS(S752/E752*10^6*I752)</f>
        <v>7.185907361626509</v>
      </c>
      <c r="X752" s="70"/>
      <c r="Y752" s="70"/>
      <c r="Z752" s="71"/>
      <c r="AA752" s="91">
        <v>40</v>
      </c>
      <c r="AB752" s="93"/>
      <c r="AC752" s="91">
        <v>14</v>
      </c>
      <c r="AD752" s="93"/>
      <c r="AE752" s="72">
        <v>1.157596</v>
      </c>
      <c r="AF752" s="73"/>
      <c r="AG752" s="74"/>
      <c r="AH752" s="72">
        <f t="shared" si="135"/>
        <v>1.3</v>
      </c>
      <c r="AI752" s="73"/>
      <c r="AJ752" s="74"/>
      <c r="AK752" s="75">
        <f>IF(AA752&lt;25,1,IF(AC752&lt;=12,1,(25/AA752)^(1/4)))</f>
        <v>0.8891397050194614</v>
      </c>
      <c r="AL752" s="76"/>
      <c r="AM752" s="77"/>
      <c r="AN752" s="88">
        <f>Z580*AH752*AK752</f>
        <v>92.47052932202398</v>
      </c>
      <c r="AO752" s="89"/>
      <c r="AP752" s="89"/>
      <c r="AQ752" s="90"/>
      <c r="AR752" s="88">
        <f>AH581*AH752*AK752</f>
        <v>33.5205668792337</v>
      </c>
      <c r="AS752" s="89"/>
      <c r="AT752" s="89"/>
      <c r="AU752" s="90"/>
      <c r="AV752" s="69">
        <f>AH359</f>
        <v>1095000</v>
      </c>
      <c r="AW752" s="70"/>
      <c r="AX752" s="70"/>
      <c r="AY752" s="71"/>
      <c r="AZ752" s="69" t="str">
        <f t="shared" si="136"/>
        <v>∞</v>
      </c>
      <c r="BA752" s="70"/>
      <c r="BB752" s="70"/>
      <c r="BC752" s="71"/>
      <c r="BD752" s="72">
        <f t="shared" si="137"/>
        <v>0</v>
      </c>
      <c r="BE752" s="73"/>
      <c r="BF752" s="74"/>
      <c r="BG752" s="75">
        <f>SUM(BD752:BD755)</f>
        <v>0</v>
      </c>
      <c r="BH752" s="76"/>
      <c r="BI752" s="77"/>
      <c r="BJ752" s="114" t="str">
        <f>IF(BG752&lt;=1,"O.K","N.G")</f>
        <v>O.K</v>
      </c>
      <c r="BK752" s="117"/>
      <c r="BL752" s="118"/>
    </row>
    <row r="753" spans="2:64" ht="18.75" customHeight="1">
      <c r="B753" s="94"/>
      <c r="C753" s="95"/>
      <c r="D753" s="96"/>
      <c r="E753" s="78"/>
      <c r="F753" s="79"/>
      <c r="G753" s="79"/>
      <c r="H753" s="80"/>
      <c r="I753" s="134"/>
      <c r="J753" s="135"/>
      <c r="K753" s="136"/>
      <c r="L753" s="97"/>
      <c r="M753" s="98"/>
      <c r="N753" s="99"/>
      <c r="O753" s="84">
        <v>2</v>
      </c>
      <c r="P753" s="85"/>
      <c r="Q753" s="85"/>
      <c r="R753" s="86"/>
      <c r="S753" s="72">
        <v>325.76</v>
      </c>
      <c r="T753" s="73"/>
      <c r="U753" s="73"/>
      <c r="V753" s="74"/>
      <c r="W753" s="87">
        <f>ABS(S753/E752*10^6*I752)</f>
        <v>2.878002854941111</v>
      </c>
      <c r="X753" s="70"/>
      <c r="Y753" s="70"/>
      <c r="Z753" s="71"/>
      <c r="AA753" s="94"/>
      <c r="AB753" s="96"/>
      <c r="AC753" s="94"/>
      <c r="AD753" s="96"/>
      <c r="AE753" s="72">
        <v>1.061205</v>
      </c>
      <c r="AF753" s="73"/>
      <c r="AG753" s="74"/>
      <c r="AH753" s="72">
        <f t="shared" si="135"/>
        <v>1.3</v>
      </c>
      <c r="AI753" s="73"/>
      <c r="AJ753" s="74"/>
      <c r="AK753" s="78"/>
      <c r="AL753" s="79"/>
      <c r="AM753" s="80"/>
      <c r="AN753" s="88">
        <f>Z580*AH753*AK752</f>
        <v>92.47052932202398</v>
      </c>
      <c r="AO753" s="89"/>
      <c r="AP753" s="89"/>
      <c r="AQ753" s="90"/>
      <c r="AR753" s="88">
        <f>AH581*AH753*AK752</f>
        <v>33.5205668792337</v>
      </c>
      <c r="AS753" s="89"/>
      <c r="AT753" s="89"/>
      <c r="AU753" s="90"/>
      <c r="AV753" s="69">
        <f>AH359</f>
        <v>1095000</v>
      </c>
      <c r="AW753" s="70"/>
      <c r="AX753" s="70"/>
      <c r="AY753" s="71"/>
      <c r="AZ753" s="69" t="str">
        <f t="shared" si="136"/>
        <v>∞</v>
      </c>
      <c r="BA753" s="70"/>
      <c r="BB753" s="70"/>
      <c r="BC753" s="71"/>
      <c r="BD753" s="72">
        <f t="shared" si="137"/>
        <v>0</v>
      </c>
      <c r="BE753" s="73"/>
      <c r="BF753" s="74"/>
      <c r="BG753" s="78"/>
      <c r="BH753" s="79"/>
      <c r="BI753" s="80"/>
      <c r="BJ753" s="137"/>
      <c r="BK753" s="138"/>
      <c r="BL753" s="139"/>
    </row>
    <row r="754" spans="2:64" ht="18.75" customHeight="1">
      <c r="B754" s="94"/>
      <c r="C754" s="95"/>
      <c r="D754" s="96"/>
      <c r="E754" s="78"/>
      <c r="F754" s="79"/>
      <c r="G754" s="79"/>
      <c r="H754" s="80"/>
      <c r="I754" s="134"/>
      <c r="J754" s="135"/>
      <c r="K754" s="136"/>
      <c r="L754" s="91">
        <v>2</v>
      </c>
      <c r="M754" s="92"/>
      <c r="N754" s="93"/>
      <c r="O754" s="84">
        <v>1</v>
      </c>
      <c r="P754" s="85"/>
      <c r="Q754" s="85"/>
      <c r="R754" s="86"/>
      <c r="S754" s="72">
        <v>2750.94</v>
      </c>
      <c r="T754" s="73"/>
      <c r="U754" s="73"/>
      <c r="V754" s="74"/>
      <c r="W754" s="87">
        <f>ABS(S754/E752*10^6*I752)</f>
        <v>24.303822365458313</v>
      </c>
      <c r="X754" s="70"/>
      <c r="Y754" s="70"/>
      <c r="Z754" s="71"/>
      <c r="AA754" s="94"/>
      <c r="AB754" s="96"/>
      <c r="AC754" s="94"/>
      <c r="AD754" s="96"/>
      <c r="AE754" s="72">
        <v>1.647975</v>
      </c>
      <c r="AF754" s="73"/>
      <c r="AG754" s="74"/>
      <c r="AH754" s="72">
        <f t="shared" si="135"/>
        <v>1.3</v>
      </c>
      <c r="AI754" s="73"/>
      <c r="AJ754" s="74"/>
      <c r="AK754" s="78"/>
      <c r="AL754" s="79"/>
      <c r="AM754" s="80"/>
      <c r="AN754" s="88">
        <f>Z580*AH754*AK752</f>
        <v>92.47052932202398</v>
      </c>
      <c r="AO754" s="89"/>
      <c r="AP754" s="89"/>
      <c r="AQ754" s="90"/>
      <c r="AR754" s="88">
        <f>AH581*AH754*AK752</f>
        <v>33.5205668792337</v>
      </c>
      <c r="AS754" s="89"/>
      <c r="AT754" s="89"/>
      <c r="AU754" s="90"/>
      <c r="AV754" s="69">
        <f>AH359</f>
        <v>1095000</v>
      </c>
      <c r="AW754" s="70"/>
      <c r="AX754" s="70"/>
      <c r="AY754" s="71"/>
      <c r="AZ754" s="69" t="str">
        <f t="shared" si="136"/>
        <v>∞</v>
      </c>
      <c r="BA754" s="70"/>
      <c r="BB754" s="70"/>
      <c r="BC754" s="71"/>
      <c r="BD754" s="72">
        <f t="shared" si="137"/>
        <v>0</v>
      </c>
      <c r="BE754" s="73"/>
      <c r="BF754" s="74"/>
      <c r="BG754" s="78"/>
      <c r="BH754" s="79"/>
      <c r="BI754" s="80"/>
      <c r="BJ754" s="137"/>
      <c r="BK754" s="138"/>
      <c r="BL754" s="139"/>
    </row>
    <row r="755" spans="2:64" ht="18.75" customHeight="1">
      <c r="B755" s="97"/>
      <c r="C755" s="98"/>
      <c r="D755" s="99"/>
      <c r="E755" s="81"/>
      <c r="F755" s="82"/>
      <c r="G755" s="82"/>
      <c r="H755" s="83"/>
      <c r="I755" s="140"/>
      <c r="J755" s="141"/>
      <c r="K755" s="142"/>
      <c r="L755" s="97"/>
      <c r="M755" s="98"/>
      <c r="N755" s="99"/>
      <c r="O755" s="84">
        <v>2</v>
      </c>
      <c r="P755" s="85"/>
      <c r="Q755" s="85"/>
      <c r="R755" s="86"/>
      <c r="S755" s="72">
        <v>894.73</v>
      </c>
      <c r="T755" s="73"/>
      <c r="U755" s="73"/>
      <c r="V755" s="74"/>
      <c r="W755" s="87">
        <f>ABS(S755/E752*10^6*I752)</f>
        <v>7.904701296664601</v>
      </c>
      <c r="X755" s="70"/>
      <c r="Y755" s="70"/>
      <c r="Z755" s="71"/>
      <c r="AA755" s="97"/>
      <c r="AB755" s="99"/>
      <c r="AC755" s="97"/>
      <c r="AD755" s="99"/>
      <c r="AE755" s="72">
        <v>1.175681</v>
      </c>
      <c r="AF755" s="73"/>
      <c r="AG755" s="74"/>
      <c r="AH755" s="72">
        <f t="shared" si="135"/>
        <v>1.3</v>
      </c>
      <c r="AI755" s="73"/>
      <c r="AJ755" s="74"/>
      <c r="AK755" s="81"/>
      <c r="AL755" s="82"/>
      <c r="AM755" s="83"/>
      <c r="AN755" s="88">
        <f>Z580*AH755*AK752</f>
        <v>92.47052932202398</v>
      </c>
      <c r="AO755" s="89"/>
      <c r="AP755" s="89"/>
      <c r="AQ755" s="90"/>
      <c r="AR755" s="88">
        <f>AH581*AH755*AK752</f>
        <v>33.5205668792337</v>
      </c>
      <c r="AS755" s="89"/>
      <c r="AT755" s="89"/>
      <c r="AU755" s="90"/>
      <c r="AV755" s="69">
        <f>AH359</f>
        <v>1095000</v>
      </c>
      <c r="AW755" s="70"/>
      <c r="AX755" s="70"/>
      <c r="AY755" s="71"/>
      <c r="AZ755" s="69" t="str">
        <f t="shared" si="136"/>
        <v>∞</v>
      </c>
      <c r="BA755" s="70"/>
      <c r="BB755" s="70"/>
      <c r="BC755" s="71"/>
      <c r="BD755" s="72">
        <f t="shared" si="137"/>
        <v>0</v>
      </c>
      <c r="BE755" s="73"/>
      <c r="BF755" s="74"/>
      <c r="BG755" s="81"/>
      <c r="BH755" s="82"/>
      <c r="BI755" s="83"/>
      <c r="BJ755" s="122"/>
      <c r="BK755" s="123"/>
      <c r="BL755" s="124"/>
    </row>
    <row r="756" spans="2:64" ht="18.75" customHeight="1">
      <c r="B756" s="91">
        <v>1902</v>
      </c>
      <c r="C756" s="92"/>
      <c r="D756" s="93"/>
      <c r="E756" s="130">
        <v>161861132000</v>
      </c>
      <c r="F756" s="76"/>
      <c r="G756" s="76"/>
      <c r="H756" s="77"/>
      <c r="I756" s="131">
        <v>1430</v>
      </c>
      <c r="J756" s="132"/>
      <c r="K756" s="133"/>
      <c r="L756" s="91">
        <v>1</v>
      </c>
      <c r="M756" s="92"/>
      <c r="N756" s="93"/>
      <c r="O756" s="84">
        <v>1</v>
      </c>
      <c r="P756" s="85"/>
      <c r="Q756" s="85"/>
      <c r="R756" s="86"/>
      <c r="S756" s="72">
        <v>1033.04</v>
      </c>
      <c r="T756" s="73"/>
      <c r="U756" s="73"/>
      <c r="V756" s="74"/>
      <c r="W756" s="87">
        <f>ABS(S756/E756*10^6*I756)</f>
        <v>9.126633316761925</v>
      </c>
      <c r="X756" s="70"/>
      <c r="Y756" s="70"/>
      <c r="Z756" s="71"/>
      <c r="AA756" s="91">
        <v>40</v>
      </c>
      <c r="AB756" s="93"/>
      <c r="AC756" s="91">
        <v>14</v>
      </c>
      <c r="AD756" s="93"/>
      <c r="AE756" s="72">
        <v>1</v>
      </c>
      <c r="AF756" s="73"/>
      <c r="AG756" s="74"/>
      <c r="AH756" s="72">
        <f t="shared" si="135"/>
        <v>1.3</v>
      </c>
      <c r="AI756" s="73"/>
      <c r="AJ756" s="74"/>
      <c r="AK756" s="75">
        <f>IF(AA756&lt;25,1,IF(AC756&lt;=12,1,(25/AA756)^(1/4)))</f>
        <v>0.8891397050194614</v>
      </c>
      <c r="AL756" s="76"/>
      <c r="AM756" s="77"/>
      <c r="AN756" s="88">
        <f>Z580*AH756*AK756</f>
        <v>92.47052932202398</v>
      </c>
      <c r="AO756" s="89"/>
      <c r="AP756" s="89"/>
      <c r="AQ756" s="90"/>
      <c r="AR756" s="88">
        <f>AH581*AH756*AK756</f>
        <v>33.5205668792337</v>
      </c>
      <c r="AS756" s="89"/>
      <c r="AT756" s="89"/>
      <c r="AU756" s="90"/>
      <c r="AV756" s="69">
        <f>AH359</f>
        <v>1095000</v>
      </c>
      <c r="AW756" s="70"/>
      <c r="AX756" s="70"/>
      <c r="AY756" s="71"/>
      <c r="AZ756" s="69" t="str">
        <f t="shared" si="136"/>
        <v>∞</v>
      </c>
      <c r="BA756" s="70"/>
      <c r="BB756" s="70"/>
      <c r="BC756" s="71"/>
      <c r="BD756" s="72">
        <f t="shared" si="137"/>
        <v>0</v>
      </c>
      <c r="BE756" s="73"/>
      <c r="BF756" s="74"/>
      <c r="BG756" s="75">
        <f>SUM(BD756:BD759)</f>
        <v>0</v>
      </c>
      <c r="BH756" s="76"/>
      <c r="BI756" s="77"/>
      <c r="BJ756" s="114" t="str">
        <f>IF(BG756&lt;=1,"O.K","N.G")</f>
        <v>O.K</v>
      </c>
      <c r="BK756" s="117"/>
      <c r="BL756" s="118"/>
    </row>
    <row r="757" spans="2:64" ht="18.75" customHeight="1">
      <c r="B757" s="94"/>
      <c r="C757" s="95"/>
      <c r="D757" s="96"/>
      <c r="E757" s="78"/>
      <c r="F757" s="79"/>
      <c r="G757" s="79"/>
      <c r="H757" s="80"/>
      <c r="I757" s="134"/>
      <c r="J757" s="135"/>
      <c r="K757" s="136"/>
      <c r="L757" s="97"/>
      <c r="M757" s="98"/>
      <c r="N757" s="99"/>
      <c r="O757" s="84">
        <v>2</v>
      </c>
      <c r="P757" s="85"/>
      <c r="Q757" s="85"/>
      <c r="R757" s="86"/>
      <c r="S757" s="72">
        <v>143.23</v>
      </c>
      <c r="T757" s="73"/>
      <c r="U757" s="73"/>
      <c r="V757" s="74"/>
      <c r="W757" s="87">
        <f>ABS(S757/E756*10^6*I756)</f>
        <v>1.265398909974261</v>
      </c>
      <c r="X757" s="70"/>
      <c r="Y757" s="70"/>
      <c r="Z757" s="71"/>
      <c r="AA757" s="94"/>
      <c r="AB757" s="96"/>
      <c r="AC757" s="94"/>
      <c r="AD757" s="96"/>
      <c r="AE757" s="72">
        <v>1</v>
      </c>
      <c r="AF757" s="73"/>
      <c r="AG757" s="74"/>
      <c r="AH757" s="72">
        <f t="shared" si="135"/>
        <v>1.3</v>
      </c>
      <c r="AI757" s="73"/>
      <c r="AJ757" s="74"/>
      <c r="AK757" s="78"/>
      <c r="AL757" s="79"/>
      <c r="AM757" s="80"/>
      <c r="AN757" s="88">
        <f>Z580*AH757*AK756</f>
        <v>92.47052932202398</v>
      </c>
      <c r="AO757" s="89"/>
      <c r="AP757" s="89"/>
      <c r="AQ757" s="90"/>
      <c r="AR757" s="88">
        <f>AH581*AH757*AK756</f>
        <v>33.5205668792337</v>
      </c>
      <c r="AS757" s="89"/>
      <c r="AT757" s="89"/>
      <c r="AU757" s="90"/>
      <c r="AV757" s="69">
        <f>AH359</f>
        <v>1095000</v>
      </c>
      <c r="AW757" s="70"/>
      <c r="AX757" s="70"/>
      <c r="AY757" s="71"/>
      <c r="AZ757" s="69" t="str">
        <f t="shared" si="136"/>
        <v>∞</v>
      </c>
      <c r="BA757" s="70"/>
      <c r="BB757" s="70"/>
      <c r="BC757" s="71"/>
      <c r="BD757" s="72">
        <f t="shared" si="137"/>
        <v>0</v>
      </c>
      <c r="BE757" s="73"/>
      <c r="BF757" s="74"/>
      <c r="BG757" s="78"/>
      <c r="BH757" s="79"/>
      <c r="BI757" s="80"/>
      <c r="BJ757" s="137"/>
      <c r="BK757" s="138"/>
      <c r="BL757" s="139"/>
    </row>
    <row r="758" spans="2:64" ht="18.75" customHeight="1">
      <c r="B758" s="94"/>
      <c r="C758" s="95"/>
      <c r="D758" s="96"/>
      <c r="E758" s="78"/>
      <c r="F758" s="79"/>
      <c r="G758" s="79"/>
      <c r="H758" s="80"/>
      <c r="I758" s="134"/>
      <c r="J758" s="135"/>
      <c r="K758" s="136"/>
      <c r="L758" s="91">
        <v>2</v>
      </c>
      <c r="M758" s="92"/>
      <c r="N758" s="93"/>
      <c r="O758" s="84">
        <v>1</v>
      </c>
      <c r="P758" s="85"/>
      <c r="Q758" s="85"/>
      <c r="R758" s="86"/>
      <c r="S758" s="72">
        <v>3591.41</v>
      </c>
      <c r="T758" s="73"/>
      <c r="U758" s="73"/>
      <c r="V758" s="74"/>
      <c r="W758" s="87">
        <f>ABS(S758/E756*10^6*I756)</f>
        <v>31.729151010756553</v>
      </c>
      <c r="X758" s="70"/>
      <c r="Y758" s="70"/>
      <c r="Z758" s="71"/>
      <c r="AA758" s="94"/>
      <c r="AB758" s="96"/>
      <c r="AC758" s="94"/>
      <c r="AD758" s="96"/>
      <c r="AE758" s="72">
        <v>1</v>
      </c>
      <c r="AF758" s="73"/>
      <c r="AG758" s="74"/>
      <c r="AH758" s="72">
        <f t="shared" si="135"/>
        <v>1.3</v>
      </c>
      <c r="AI758" s="73"/>
      <c r="AJ758" s="74"/>
      <c r="AK758" s="78"/>
      <c r="AL758" s="79"/>
      <c r="AM758" s="80"/>
      <c r="AN758" s="88">
        <f>Z580*AH758*AK756</f>
        <v>92.47052932202398</v>
      </c>
      <c r="AO758" s="89"/>
      <c r="AP758" s="89"/>
      <c r="AQ758" s="90"/>
      <c r="AR758" s="88">
        <f>AH581*AH758*AK756</f>
        <v>33.5205668792337</v>
      </c>
      <c r="AS758" s="89"/>
      <c r="AT758" s="89"/>
      <c r="AU758" s="90"/>
      <c r="AV758" s="69">
        <f>AH359</f>
        <v>1095000</v>
      </c>
      <c r="AW758" s="70"/>
      <c r="AX758" s="70"/>
      <c r="AY758" s="71"/>
      <c r="AZ758" s="69" t="str">
        <f t="shared" si="136"/>
        <v>∞</v>
      </c>
      <c r="BA758" s="70"/>
      <c r="BB758" s="70"/>
      <c r="BC758" s="71"/>
      <c r="BD758" s="72">
        <f t="shared" si="137"/>
        <v>0</v>
      </c>
      <c r="BE758" s="73"/>
      <c r="BF758" s="74"/>
      <c r="BG758" s="78"/>
      <c r="BH758" s="79"/>
      <c r="BI758" s="80"/>
      <c r="BJ758" s="137"/>
      <c r="BK758" s="138"/>
      <c r="BL758" s="139"/>
    </row>
    <row r="759" spans="2:64" ht="18.75" customHeight="1">
      <c r="B759" s="97"/>
      <c r="C759" s="98"/>
      <c r="D759" s="99"/>
      <c r="E759" s="81"/>
      <c r="F759" s="82"/>
      <c r="G759" s="82"/>
      <c r="H759" s="83"/>
      <c r="I759" s="140"/>
      <c r="J759" s="141"/>
      <c r="K759" s="142"/>
      <c r="L759" s="97"/>
      <c r="M759" s="98"/>
      <c r="N759" s="99"/>
      <c r="O759" s="84">
        <v>2</v>
      </c>
      <c r="P759" s="85"/>
      <c r="Q759" s="85"/>
      <c r="R759" s="86"/>
      <c r="S759" s="72">
        <v>324.57</v>
      </c>
      <c r="T759" s="73"/>
      <c r="U759" s="73"/>
      <c r="V759" s="74"/>
      <c r="W759" s="87">
        <f>ABS(S759/E756*10^6*I756)</f>
        <v>2.8674895218204703</v>
      </c>
      <c r="X759" s="70"/>
      <c r="Y759" s="70"/>
      <c r="Z759" s="71"/>
      <c r="AA759" s="97"/>
      <c r="AB759" s="99"/>
      <c r="AC759" s="97"/>
      <c r="AD759" s="99"/>
      <c r="AE759" s="72">
        <v>1</v>
      </c>
      <c r="AF759" s="73"/>
      <c r="AG759" s="74"/>
      <c r="AH759" s="72">
        <f t="shared" si="135"/>
        <v>1.3</v>
      </c>
      <c r="AI759" s="73"/>
      <c r="AJ759" s="74"/>
      <c r="AK759" s="81"/>
      <c r="AL759" s="82"/>
      <c r="AM759" s="83"/>
      <c r="AN759" s="88">
        <f>Z580*AH759*AK756</f>
        <v>92.47052932202398</v>
      </c>
      <c r="AO759" s="89"/>
      <c r="AP759" s="89"/>
      <c r="AQ759" s="90"/>
      <c r="AR759" s="88">
        <f>AH581*AH759*AK756</f>
        <v>33.5205668792337</v>
      </c>
      <c r="AS759" s="89"/>
      <c r="AT759" s="89"/>
      <c r="AU759" s="90"/>
      <c r="AV759" s="69">
        <f>AH359</f>
        <v>1095000</v>
      </c>
      <c r="AW759" s="70"/>
      <c r="AX759" s="70"/>
      <c r="AY759" s="71"/>
      <c r="AZ759" s="69" t="str">
        <f t="shared" si="136"/>
        <v>∞</v>
      </c>
      <c r="BA759" s="70"/>
      <c r="BB759" s="70"/>
      <c r="BC759" s="71"/>
      <c r="BD759" s="72">
        <f t="shared" si="137"/>
        <v>0</v>
      </c>
      <c r="BE759" s="73"/>
      <c r="BF759" s="74"/>
      <c r="BG759" s="81"/>
      <c r="BH759" s="82"/>
      <c r="BI759" s="83"/>
      <c r="BJ759" s="122"/>
      <c r="BK759" s="123"/>
      <c r="BL759" s="124"/>
    </row>
    <row r="760" spans="2:64" ht="18.75" customHeight="1">
      <c r="B760" s="91">
        <v>2002</v>
      </c>
      <c r="C760" s="92"/>
      <c r="D760" s="93"/>
      <c r="E760" s="130">
        <v>195223979166.666</v>
      </c>
      <c r="F760" s="76"/>
      <c r="G760" s="76"/>
      <c r="H760" s="77"/>
      <c r="I760" s="131">
        <v>1425</v>
      </c>
      <c r="J760" s="132"/>
      <c r="K760" s="133"/>
      <c r="L760" s="91">
        <v>1</v>
      </c>
      <c r="M760" s="92"/>
      <c r="N760" s="93"/>
      <c r="O760" s="84">
        <v>1</v>
      </c>
      <c r="P760" s="85"/>
      <c r="Q760" s="85"/>
      <c r="R760" s="86"/>
      <c r="S760" s="72">
        <v>1202.19</v>
      </c>
      <c r="T760" s="73"/>
      <c r="U760" s="73"/>
      <c r="V760" s="74"/>
      <c r="W760" s="87">
        <f>ABS(S760/E760*10^6*I760)</f>
        <v>8.775155374419862</v>
      </c>
      <c r="X760" s="70"/>
      <c r="Y760" s="70"/>
      <c r="Z760" s="71"/>
      <c r="AA760" s="91">
        <v>50</v>
      </c>
      <c r="AB760" s="93"/>
      <c r="AC760" s="91">
        <v>14</v>
      </c>
      <c r="AD760" s="93"/>
      <c r="AE760" s="72">
        <v>1</v>
      </c>
      <c r="AF760" s="73"/>
      <c r="AG760" s="74"/>
      <c r="AH760" s="72">
        <f t="shared" si="135"/>
        <v>1.3</v>
      </c>
      <c r="AI760" s="73"/>
      <c r="AJ760" s="74"/>
      <c r="AK760" s="75">
        <f>IF(AA760&lt;25,1,IF(AC760&lt;=12,1,(25/AA760)^(1/4)))</f>
        <v>0.8408964152537145</v>
      </c>
      <c r="AL760" s="76"/>
      <c r="AM760" s="77"/>
      <c r="AN760" s="88">
        <f>Z580*AH760*AK760</f>
        <v>87.45322718638631</v>
      </c>
      <c r="AO760" s="89"/>
      <c r="AP760" s="89"/>
      <c r="AQ760" s="90"/>
      <c r="AR760" s="88">
        <f>AH581*AH760*AK760</f>
        <v>31.70179485506504</v>
      </c>
      <c r="AS760" s="89"/>
      <c r="AT760" s="89"/>
      <c r="AU760" s="90"/>
      <c r="AV760" s="69">
        <f>AH359</f>
        <v>1095000</v>
      </c>
      <c r="AW760" s="70"/>
      <c r="AX760" s="70"/>
      <c r="AY760" s="71"/>
      <c r="AZ760" s="69" t="str">
        <f t="shared" si="136"/>
        <v>∞</v>
      </c>
      <c r="BA760" s="70"/>
      <c r="BB760" s="70"/>
      <c r="BC760" s="71"/>
      <c r="BD760" s="72">
        <f t="shared" si="137"/>
        <v>0</v>
      </c>
      <c r="BE760" s="73"/>
      <c r="BF760" s="74"/>
      <c r="BG760" s="75">
        <f>SUM(BD760:BD763)</f>
        <v>0</v>
      </c>
      <c r="BH760" s="76"/>
      <c r="BI760" s="77"/>
      <c r="BJ760" s="114" t="str">
        <f>IF(BG760&lt;=1,"O.K","N.G")</f>
        <v>O.K</v>
      </c>
      <c r="BK760" s="117"/>
      <c r="BL760" s="118"/>
    </row>
    <row r="761" spans="2:64" ht="18.75" customHeight="1">
      <c r="B761" s="94"/>
      <c r="C761" s="95"/>
      <c r="D761" s="96"/>
      <c r="E761" s="78"/>
      <c r="F761" s="79"/>
      <c r="G761" s="79"/>
      <c r="H761" s="80"/>
      <c r="I761" s="134"/>
      <c r="J761" s="135"/>
      <c r="K761" s="136"/>
      <c r="L761" s="97"/>
      <c r="M761" s="98"/>
      <c r="N761" s="99"/>
      <c r="O761" s="84">
        <v>2</v>
      </c>
      <c r="P761" s="85"/>
      <c r="Q761" s="85"/>
      <c r="R761" s="86"/>
      <c r="S761" s="72">
        <v>116.61</v>
      </c>
      <c r="T761" s="73"/>
      <c r="U761" s="73"/>
      <c r="V761" s="74"/>
      <c r="W761" s="87">
        <f>ABS(S761/E760*10^6*I760)</f>
        <v>0.8511723339997006</v>
      </c>
      <c r="X761" s="70"/>
      <c r="Y761" s="70"/>
      <c r="Z761" s="71"/>
      <c r="AA761" s="94"/>
      <c r="AB761" s="96"/>
      <c r="AC761" s="94"/>
      <c r="AD761" s="96"/>
      <c r="AE761" s="72">
        <v>1</v>
      </c>
      <c r="AF761" s="73"/>
      <c r="AG761" s="74"/>
      <c r="AH761" s="72">
        <f t="shared" si="135"/>
        <v>1.3</v>
      </c>
      <c r="AI761" s="73"/>
      <c r="AJ761" s="74"/>
      <c r="AK761" s="78"/>
      <c r="AL761" s="79"/>
      <c r="AM761" s="80"/>
      <c r="AN761" s="88">
        <f>Z580*AH761*AK760</f>
        <v>87.45322718638631</v>
      </c>
      <c r="AO761" s="89"/>
      <c r="AP761" s="89"/>
      <c r="AQ761" s="90"/>
      <c r="AR761" s="88">
        <f>AH581*AH761*AK760</f>
        <v>31.70179485506504</v>
      </c>
      <c r="AS761" s="89"/>
      <c r="AT761" s="89"/>
      <c r="AU761" s="90"/>
      <c r="AV761" s="69">
        <f>AH359</f>
        <v>1095000</v>
      </c>
      <c r="AW761" s="70"/>
      <c r="AX761" s="70"/>
      <c r="AY761" s="71"/>
      <c r="AZ761" s="69" t="str">
        <f t="shared" si="136"/>
        <v>∞</v>
      </c>
      <c r="BA761" s="70"/>
      <c r="BB761" s="70"/>
      <c r="BC761" s="71"/>
      <c r="BD761" s="72">
        <f t="shared" si="137"/>
        <v>0</v>
      </c>
      <c r="BE761" s="73"/>
      <c r="BF761" s="74"/>
      <c r="BG761" s="78"/>
      <c r="BH761" s="79"/>
      <c r="BI761" s="80"/>
      <c r="BJ761" s="137"/>
      <c r="BK761" s="138"/>
      <c r="BL761" s="139"/>
    </row>
    <row r="762" spans="2:64" ht="18.75" customHeight="1">
      <c r="B762" s="94"/>
      <c r="C762" s="95"/>
      <c r="D762" s="96"/>
      <c r="E762" s="78"/>
      <c r="F762" s="79"/>
      <c r="G762" s="79"/>
      <c r="H762" s="80"/>
      <c r="I762" s="134"/>
      <c r="J762" s="135"/>
      <c r="K762" s="136"/>
      <c r="L762" s="91">
        <v>2</v>
      </c>
      <c r="M762" s="92"/>
      <c r="N762" s="93"/>
      <c r="O762" s="84">
        <v>1</v>
      </c>
      <c r="P762" s="85"/>
      <c r="Q762" s="85"/>
      <c r="R762" s="86"/>
      <c r="S762" s="72">
        <v>4224.62</v>
      </c>
      <c r="T762" s="73"/>
      <c r="U762" s="73"/>
      <c r="V762" s="74"/>
      <c r="W762" s="87">
        <f>ABS(S762/E760*10^6*I760)</f>
        <v>30.836803581698096</v>
      </c>
      <c r="X762" s="70"/>
      <c r="Y762" s="70"/>
      <c r="Z762" s="71"/>
      <c r="AA762" s="94"/>
      <c r="AB762" s="96"/>
      <c r="AC762" s="94"/>
      <c r="AD762" s="96"/>
      <c r="AE762" s="72">
        <v>1</v>
      </c>
      <c r="AF762" s="73"/>
      <c r="AG762" s="74"/>
      <c r="AH762" s="72">
        <f t="shared" si="135"/>
        <v>1.3</v>
      </c>
      <c r="AI762" s="73"/>
      <c r="AJ762" s="74"/>
      <c r="AK762" s="78"/>
      <c r="AL762" s="79"/>
      <c r="AM762" s="80"/>
      <c r="AN762" s="88">
        <f>Z580*AH762*AK760</f>
        <v>87.45322718638631</v>
      </c>
      <c r="AO762" s="89"/>
      <c r="AP762" s="89"/>
      <c r="AQ762" s="90"/>
      <c r="AR762" s="88">
        <f>AH581*AH762*AK760</f>
        <v>31.70179485506504</v>
      </c>
      <c r="AS762" s="89"/>
      <c r="AT762" s="89"/>
      <c r="AU762" s="90"/>
      <c r="AV762" s="69">
        <f>AH359</f>
        <v>1095000</v>
      </c>
      <c r="AW762" s="70"/>
      <c r="AX762" s="70"/>
      <c r="AY762" s="71"/>
      <c r="AZ762" s="69" t="str">
        <f t="shared" si="136"/>
        <v>∞</v>
      </c>
      <c r="BA762" s="70"/>
      <c r="BB762" s="70"/>
      <c r="BC762" s="71"/>
      <c r="BD762" s="72">
        <f t="shared" si="137"/>
        <v>0</v>
      </c>
      <c r="BE762" s="73"/>
      <c r="BF762" s="74"/>
      <c r="BG762" s="78"/>
      <c r="BH762" s="79"/>
      <c r="BI762" s="80"/>
      <c r="BJ762" s="137"/>
      <c r="BK762" s="138"/>
      <c r="BL762" s="139"/>
    </row>
    <row r="763" spans="2:64" ht="18.75" customHeight="1">
      <c r="B763" s="97"/>
      <c r="C763" s="98"/>
      <c r="D763" s="99"/>
      <c r="E763" s="81"/>
      <c r="F763" s="82"/>
      <c r="G763" s="82"/>
      <c r="H763" s="83"/>
      <c r="I763" s="140"/>
      <c r="J763" s="141"/>
      <c r="K763" s="142"/>
      <c r="L763" s="97"/>
      <c r="M763" s="98"/>
      <c r="N763" s="99"/>
      <c r="O763" s="84">
        <v>2</v>
      </c>
      <c r="P763" s="85"/>
      <c r="Q763" s="85"/>
      <c r="R763" s="86"/>
      <c r="S763" s="72">
        <v>257.03</v>
      </c>
      <c r="T763" s="73"/>
      <c r="U763" s="73"/>
      <c r="V763" s="74"/>
      <c r="W763" s="87">
        <f>ABS(S763/E760*10^6*I760)</f>
        <v>1.8761411972210187</v>
      </c>
      <c r="X763" s="70"/>
      <c r="Y763" s="70"/>
      <c r="Z763" s="71"/>
      <c r="AA763" s="97"/>
      <c r="AB763" s="99"/>
      <c r="AC763" s="97"/>
      <c r="AD763" s="99"/>
      <c r="AE763" s="72">
        <v>1</v>
      </c>
      <c r="AF763" s="73"/>
      <c r="AG763" s="74"/>
      <c r="AH763" s="72">
        <f t="shared" si="135"/>
        <v>1.3</v>
      </c>
      <c r="AI763" s="73"/>
      <c r="AJ763" s="74"/>
      <c r="AK763" s="81"/>
      <c r="AL763" s="82"/>
      <c r="AM763" s="83"/>
      <c r="AN763" s="88">
        <f>Z580*AH763*AK760</f>
        <v>87.45322718638631</v>
      </c>
      <c r="AO763" s="89"/>
      <c r="AP763" s="89"/>
      <c r="AQ763" s="90"/>
      <c r="AR763" s="88">
        <f>AH581*AH763*AK760</f>
        <v>31.70179485506504</v>
      </c>
      <c r="AS763" s="89"/>
      <c r="AT763" s="89"/>
      <c r="AU763" s="90"/>
      <c r="AV763" s="69">
        <f>AH359</f>
        <v>1095000</v>
      </c>
      <c r="AW763" s="70"/>
      <c r="AX763" s="70"/>
      <c r="AY763" s="71"/>
      <c r="AZ763" s="69" t="str">
        <f t="shared" si="136"/>
        <v>∞</v>
      </c>
      <c r="BA763" s="70"/>
      <c r="BB763" s="70"/>
      <c r="BC763" s="71"/>
      <c r="BD763" s="72">
        <f t="shared" si="137"/>
        <v>0</v>
      </c>
      <c r="BE763" s="73"/>
      <c r="BF763" s="74"/>
      <c r="BG763" s="81"/>
      <c r="BH763" s="82"/>
      <c r="BI763" s="83"/>
      <c r="BJ763" s="122"/>
      <c r="BK763" s="123"/>
      <c r="BL763" s="124"/>
    </row>
    <row r="764" spans="2:64" ht="18.75" customHeight="1">
      <c r="B764" s="91">
        <v>2102</v>
      </c>
      <c r="C764" s="92"/>
      <c r="D764" s="93"/>
      <c r="E764" s="130">
        <v>228592821333.333</v>
      </c>
      <c r="F764" s="76"/>
      <c r="G764" s="76"/>
      <c r="H764" s="77"/>
      <c r="I764" s="131">
        <v>1420</v>
      </c>
      <c r="J764" s="132"/>
      <c r="K764" s="133"/>
      <c r="L764" s="91">
        <v>1</v>
      </c>
      <c r="M764" s="92"/>
      <c r="N764" s="93"/>
      <c r="O764" s="84">
        <v>1</v>
      </c>
      <c r="P764" s="85"/>
      <c r="Q764" s="85"/>
      <c r="R764" s="86"/>
      <c r="S764" s="72">
        <v>1268.44</v>
      </c>
      <c r="T764" s="73"/>
      <c r="U764" s="73"/>
      <c r="V764" s="74"/>
      <c r="W764" s="87">
        <f>ABS(S764/E764*10^6*I764)</f>
        <v>7.879446036380646</v>
      </c>
      <c r="X764" s="70"/>
      <c r="Y764" s="70"/>
      <c r="Z764" s="71"/>
      <c r="AA764" s="91">
        <v>60</v>
      </c>
      <c r="AB764" s="93"/>
      <c r="AC764" s="91">
        <v>14</v>
      </c>
      <c r="AD764" s="93"/>
      <c r="AE764" s="72">
        <v>1</v>
      </c>
      <c r="AF764" s="73"/>
      <c r="AG764" s="74"/>
      <c r="AH764" s="72">
        <f t="shared" si="135"/>
        <v>1.3</v>
      </c>
      <c r="AI764" s="73"/>
      <c r="AJ764" s="74"/>
      <c r="AK764" s="75">
        <f>IF(AA764&lt;25,1,IF(AC764&lt;=12,1,(25/AA764)^(1/4)))</f>
        <v>0.8034284189446518</v>
      </c>
      <c r="AL764" s="76"/>
      <c r="AM764" s="77"/>
      <c r="AN764" s="88">
        <f>Z580*AH764*AK764</f>
        <v>83.55655557024379</v>
      </c>
      <c r="AO764" s="89"/>
      <c r="AP764" s="89"/>
      <c r="AQ764" s="90"/>
      <c r="AR764" s="88">
        <f>AH581*AH764*AK764</f>
        <v>30.289251394213373</v>
      </c>
      <c r="AS764" s="89"/>
      <c r="AT764" s="89"/>
      <c r="AU764" s="90"/>
      <c r="AV764" s="69">
        <f>AH359</f>
        <v>1095000</v>
      </c>
      <c r="AW764" s="70"/>
      <c r="AX764" s="70"/>
      <c r="AY764" s="71"/>
      <c r="AZ764" s="69" t="str">
        <f t="shared" si="136"/>
        <v>∞</v>
      </c>
      <c r="BA764" s="70"/>
      <c r="BB764" s="70"/>
      <c r="BC764" s="71"/>
      <c r="BD764" s="72">
        <f t="shared" si="137"/>
        <v>0</v>
      </c>
      <c r="BE764" s="73"/>
      <c r="BF764" s="74"/>
      <c r="BG764" s="75">
        <f>SUM(BD764:BD767)</f>
        <v>0</v>
      </c>
      <c r="BH764" s="76"/>
      <c r="BI764" s="77"/>
      <c r="BJ764" s="114" t="str">
        <f>IF(BG764&lt;=1,"O.K","N.G")</f>
        <v>O.K</v>
      </c>
      <c r="BK764" s="117"/>
      <c r="BL764" s="118"/>
    </row>
    <row r="765" spans="2:64" ht="18.75" customHeight="1">
      <c r="B765" s="94"/>
      <c r="C765" s="95"/>
      <c r="D765" s="96"/>
      <c r="E765" s="78"/>
      <c r="F765" s="79"/>
      <c r="G765" s="79"/>
      <c r="H765" s="80"/>
      <c r="I765" s="134"/>
      <c r="J765" s="135"/>
      <c r="K765" s="136"/>
      <c r="L765" s="97"/>
      <c r="M765" s="98"/>
      <c r="N765" s="99"/>
      <c r="O765" s="84">
        <v>2</v>
      </c>
      <c r="P765" s="85"/>
      <c r="Q765" s="85"/>
      <c r="R765" s="86"/>
      <c r="S765" s="72">
        <v>687.04</v>
      </c>
      <c r="T765" s="73"/>
      <c r="U765" s="73"/>
      <c r="V765" s="74"/>
      <c r="W765" s="87">
        <f>ABS(S765/E764*10^6*I764)</f>
        <v>4.267836558950331</v>
      </c>
      <c r="X765" s="70"/>
      <c r="Y765" s="70"/>
      <c r="Z765" s="71"/>
      <c r="AA765" s="94"/>
      <c r="AB765" s="96"/>
      <c r="AC765" s="94"/>
      <c r="AD765" s="96"/>
      <c r="AE765" s="72">
        <v>1</v>
      </c>
      <c r="AF765" s="73"/>
      <c r="AG765" s="74"/>
      <c r="AH765" s="72">
        <f t="shared" si="135"/>
        <v>1.3</v>
      </c>
      <c r="AI765" s="73"/>
      <c r="AJ765" s="74"/>
      <c r="AK765" s="78"/>
      <c r="AL765" s="79"/>
      <c r="AM765" s="80"/>
      <c r="AN765" s="88">
        <f>Z580*AH765*AK764</f>
        <v>83.55655557024379</v>
      </c>
      <c r="AO765" s="89"/>
      <c r="AP765" s="89"/>
      <c r="AQ765" s="90"/>
      <c r="AR765" s="88">
        <f>AH581*AH765*AK764</f>
        <v>30.289251394213373</v>
      </c>
      <c r="AS765" s="89"/>
      <c r="AT765" s="89"/>
      <c r="AU765" s="90"/>
      <c r="AV765" s="69">
        <f>AH359</f>
        <v>1095000</v>
      </c>
      <c r="AW765" s="70"/>
      <c r="AX765" s="70"/>
      <c r="AY765" s="71"/>
      <c r="AZ765" s="69" t="str">
        <f t="shared" si="136"/>
        <v>∞</v>
      </c>
      <c r="BA765" s="70"/>
      <c r="BB765" s="70"/>
      <c r="BC765" s="71"/>
      <c r="BD765" s="72">
        <f t="shared" si="137"/>
        <v>0</v>
      </c>
      <c r="BE765" s="73"/>
      <c r="BF765" s="74"/>
      <c r="BG765" s="78"/>
      <c r="BH765" s="79"/>
      <c r="BI765" s="80"/>
      <c r="BJ765" s="137"/>
      <c r="BK765" s="138"/>
      <c r="BL765" s="139"/>
    </row>
    <row r="766" spans="2:64" ht="18.75" customHeight="1">
      <c r="B766" s="94"/>
      <c r="C766" s="95"/>
      <c r="D766" s="96"/>
      <c r="E766" s="78"/>
      <c r="F766" s="79"/>
      <c r="G766" s="79"/>
      <c r="H766" s="80"/>
      <c r="I766" s="134"/>
      <c r="J766" s="135"/>
      <c r="K766" s="136"/>
      <c r="L766" s="91">
        <v>2</v>
      </c>
      <c r="M766" s="92"/>
      <c r="N766" s="93"/>
      <c r="O766" s="84">
        <v>1</v>
      </c>
      <c r="P766" s="85"/>
      <c r="Q766" s="85"/>
      <c r="R766" s="86"/>
      <c r="S766" s="72">
        <v>4513.11</v>
      </c>
      <c r="T766" s="73"/>
      <c r="U766" s="73"/>
      <c r="V766" s="74"/>
      <c r="W766" s="87">
        <f>ABS(S766/E764*10^6*I764)</f>
        <v>28.03507197916327</v>
      </c>
      <c r="X766" s="70"/>
      <c r="Y766" s="70"/>
      <c r="Z766" s="71"/>
      <c r="AA766" s="94"/>
      <c r="AB766" s="96"/>
      <c r="AC766" s="94"/>
      <c r="AD766" s="96"/>
      <c r="AE766" s="72">
        <v>1</v>
      </c>
      <c r="AF766" s="73"/>
      <c r="AG766" s="74"/>
      <c r="AH766" s="72">
        <f t="shared" si="135"/>
        <v>1.3</v>
      </c>
      <c r="AI766" s="73"/>
      <c r="AJ766" s="74"/>
      <c r="AK766" s="78"/>
      <c r="AL766" s="79"/>
      <c r="AM766" s="80"/>
      <c r="AN766" s="88">
        <f>Z580*AH766*AK764</f>
        <v>83.55655557024379</v>
      </c>
      <c r="AO766" s="89"/>
      <c r="AP766" s="89"/>
      <c r="AQ766" s="90"/>
      <c r="AR766" s="88">
        <f>AH581*AH766*AK764</f>
        <v>30.289251394213373</v>
      </c>
      <c r="AS766" s="89"/>
      <c r="AT766" s="89"/>
      <c r="AU766" s="90"/>
      <c r="AV766" s="69">
        <f>AH359</f>
        <v>1095000</v>
      </c>
      <c r="AW766" s="70"/>
      <c r="AX766" s="70"/>
      <c r="AY766" s="71"/>
      <c r="AZ766" s="69" t="str">
        <f t="shared" si="136"/>
        <v>∞</v>
      </c>
      <c r="BA766" s="70"/>
      <c r="BB766" s="70"/>
      <c r="BC766" s="71"/>
      <c r="BD766" s="72">
        <f t="shared" si="137"/>
        <v>0</v>
      </c>
      <c r="BE766" s="73"/>
      <c r="BF766" s="74"/>
      <c r="BG766" s="78"/>
      <c r="BH766" s="79"/>
      <c r="BI766" s="80"/>
      <c r="BJ766" s="137"/>
      <c r="BK766" s="138"/>
      <c r="BL766" s="139"/>
    </row>
    <row r="767" spans="2:64" ht="18.75" customHeight="1">
      <c r="B767" s="97"/>
      <c r="C767" s="98"/>
      <c r="D767" s="99"/>
      <c r="E767" s="81"/>
      <c r="F767" s="82"/>
      <c r="G767" s="82"/>
      <c r="H767" s="83"/>
      <c r="I767" s="140"/>
      <c r="J767" s="141"/>
      <c r="K767" s="142"/>
      <c r="L767" s="97"/>
      <c r="M767" s="98"/>
      <c r="N767" s="99"/>
      <c r="O767" s="84">
        <v>2</v>
      </c>
      <c r="P767" s="85"/>
      <c r="Q767" s="85"/>
      <c r="R767" s="86"/>
      <c r="S767" s="72">
        <v>197.26</v>
      </c>
      <c r="T767" s="73"/>
      <c r="U767" s="73"/>
      <c r="V767" s="74"/>
      <c r="W767" s="87">
        <f>ABS(S767/E764*10^6*I764)</f>
        <v>1.225363064186281</v>
      </c>
      <c r="X767" s="70"/>
      <c r="Y767" s="70"/>
      <c r="Z767" s="71"/>
      <c r="AA767" s="97"/>
      <c r="AB767" s="99"/>
      <c r="AC767" s="97"/>
      <c r="AD767" s="99"/>
      <c r="AE767" s="72">
        <v>1</v>
      </c>
      <c r="AF767" s="73"/>
      <c r="AG767" s="74"/>
      <c r="AH767" s="72">
        <f t="shared" si="135"/>
        <v>1.3</v>
      </c>
      <c r="AI767" s="73"/>
      <c r="AJ767" s="74"/>
      <c r="AK767" s="81"/>
      <c r="AL767" s="82"/>
      <c r="AM767" s="83"/>
      <c r="AN767" s="88">
        <f>Z580*AH767*AK764</f>
        <v>83.55655557024379</v>
      </c>
      <c r="AO767" s="89"/>
      <c r="AP767" s="89"/>
      <c r="AQ767" s="90"/>
      <c r="AR767" s="88">
        <f>AH581*AH767*AK764</f>
        <v>30.289251394213373</v>
      </c>
      <c r="AS767" s="89"/>
      <c r="AT767" s="89"/>
      <c r="AU767" s="90"/>
      <c r="AV767" s="69">
        <f>AH359</f>
        <v>1095000</v>
      </c>
      <c r="AW767" s="70"/>
      <c r="AX767" s="70"/>
      <c r="AY767" s="71"/>
      <c r="AZ767" s="69" t="str">
        <f t="shared" si="136"/>
        <v>∞</v>
      </c>
      <c r="BA767" s="70"/>
      <c r="BB767" s="70"/>
      <c r="BC767" s="71"/>
      <c r="BD767" s="72">
        <f t="shared" si="137"/>
        <v>0</v>
      </c>
      <c r="BE767" s="73"/>
      <c r="BF767" s="74"/>
      <c r="BG767" s="81"/>
      <c r="BH767" s="82"/>
      <c r="BI767" s="83"/>
      <c r="BJ767" s="122"/>
      <c r="BK767" s="123"/>
      <c r="BL767" s="124"/>
    </row>
    <row r="768" spans="2:64" ht="18.75" customHeight="1">
      <c r="B768" s="91">
        <v>2202</v>
      </c>
      <c r="C768" s="92"/>
      <c r="D768" s="93"/>
      <c r="E768" s="130">
        <v>228592821333.333</v>
      </c>
      <c r="F768" s="76"/>
      <c r="G768" s="76"/>
      <c r="H768" s="77"/>
      <c r="I768" s="131">
        <v>1420</v>
      </c>
      <c r="J768" s="132"/>
      <c r="K768" s="133"/>
      <c r="L768" s="91">
        <v>1</v>
      </c>
      <c r="M768" s="92"/>
      <c r="N768" s="93"/>
      <c r="O768" s="84">
        <v>1</v>
      </c>
      <c r="P768" s="85"/>
      <c r="Q768" s="85"/>
      <c r="R768" s="86"/>
      <c r="S768" s="72">
        <v>1200.58</v>
      </c>
      <c r="T768" s="73"/>
      <c r="U768" s="73"/>
      <c r="V768" s="74"/>
      <c r="W768" s="87">
        <f>ABS(S768/E768*10^6*I768)</f>
        <v>7.457905239788936</v>
      </c>
      <c r="X768" s="70"/>
      <c r="Y768" s="70"/>
      <c r="Z768" s="71"/>
      <c r="AA768" s="91">
        <v>60</v>
      </c>
      <c r="AB768" s="93"/>
      <c r="AC768" s="91">
        <v>14</v>
      </c>
      <c r="AD768" s="93"/>
      <c r="AE768" s="72">
        <v>1</v>
      </c>
      <c r="AF768" s="73"/>
      <c r="AG768" s="74"/>
      <c r="AH768" s="72">
        <f t="shared" si="135"/>
        <v>1.3</v>
      </c>
      <c r="AI768" s="73"/>
      <c r="AJ768" s="74"/>
      <c r="AK768" s="75">
        <f>IF(AA768&lt;25,1,IF(AC768&lt;=12,1,(25/AA768)^(1/4)))</f>
        <v>0.8034284189446518</v>
      </c>
      <c r="AL768" s="76"/>
      <c r="AM768" s="77"/>
      <c r="AN768" s="88">
        <f>Z580*AH768*AK768</f>
        <v>83.55655557024379</v>
      </c>
      <c r="AO768" s="89"/>
      <c r="AP768" s="89"/>
      <c r="AQ768" s="90"/>
      <c r="AR768" s="88">
        <f>AH581*AH768*AK768</f>
        <v>30.289251394213373</v>
      </c>
      <c r="AS768" s="89"/>
      <c r="AT768" s="89"/>
      <c r="AU768" s="90"/>
      <c r="AV768" s="69">
        <f>AH359</f>
        <v>1095000</v>
      </c>
      <c r="AW768" s="70"/>
      <c r="AX768" s="70"/>
      <c r="AY768" s="71"/>
      <c r="AZ768" s="69" t="str">
        <f t="shared" si="136"/>
        <v>∞</v>
      </c>
      <c r="BA768" s="70"/>
      <c r="BB768" s="70"/>
      <c r="BC768" s="71"/>
      <c r="BD768" s="72">
        <f t="shared" si="137"/>
        <v>0</v>
      </c>
      <c r="BE768" s="73"/>
      <c r="BF768" s="74"/>
      <c r="BG768" s="75">
        <f>SUM(BD768:BD771)</f>
        <v>0</v>
      </c>
      <c r="BH768" s="76"/>
      <c r="BI768" s="77"/>
      <c r="BJ768" s="114" t="str">
        <f>IF(BG768&lt;=1,"O.K","N.G")</f>
        <v>O.K</v>
      </c>
      <c r="BK768" s="117"/>
      <c r="BL768" s="118"/>
    </row>
    <row r="769" spans="2:64" ht="18.75" customHeight="1">
      <c r="B769" s="94"/>
      <c r="C769" s="95"/>
      <c r="D769" s="96"/>
      <c r="E769" s="78"/>
      <c r="F769" s="79"/>
      <c r="G769" s="79"/>
      <c r="H769" s="80"/>
      <c r="I769" s="134"/>
      <c r="J769" s="135"/>
      <c r="K769" s="136"/>
      <c r="L769" s="97"/>
      <c r="M769" s="98"/>
      <c r="N769" s="99"/>
      <c r="O769" s="84">
        <v>2</v>
      </c>
      <c r="P769" s="85"/>
      <c r="Q769" s="85"/>
      <c r="R769" s="86"/>
      <c r="S769" s="72">
        <v>740.1</v>
      </c>
      <c r="T769" s="73"/>
      <c r="U769" s="73"/>
      <c r="V769" s="74"/>
      <c r="W769" s="87">
        <f>ABS(S769/E768*10^6*I768)</f>
        <v>4.59744096017574</v>
      </c>
      <c r="X769" s="70"/>
      <c r="Y769" s="70"/>
      <c r="Z769" s="71"/>
      <c r="AA769" s="94"/>
      <c r="AB769" s="96"/>
      <c r="AC769" s="94"/>
      <c r="AD769" s="96"/>
      <c r="AE769" s="72">
        <v>1</v>
      </c>
      <c r="AF769" s="73"/>
      <c r="AG769" s="74"/>
      <c r="AH769" s="72">
        <f t="shared" si="135"/>
        <v>1.3</v>
      </c>
      <c r="AI769" s="73"/>
      <c r="AJ769" s="74"/>
      <c r="AK769" s="78"/>
      <c r="AL769" s="79"/>
      <c r="AM769" s="80"/>
      <c r="AN769" s="88">
        <f>Z580*AH769*AK768</f>
        <v>83.55655557024379</v>
      </c>
      <c r="AO769" s="89"/>
      <c r="AP769" s="89"/>
      <c r="AQ769" s="90"/>
      <c r="AR769" s="88">
        <f>AH581*AH769*AK768</f>
        <v>30.289251394213373</v>
      </c>
      <c r="AS769" s="89"/>
      <c r="AT769" s="89"/>
      <c r="AU769" s="90"/>
      <c r="AV769" s="69">
        <f>AH359</f>
        <v>1095000</v>
      </c>
      <c r="AW769" s="70"/>
      <c r="AX769" s="70"/>
      <c r="AY769" s="71"/>
      <c r="AZ769" s="69" t="str">
        <f t="shared" si="136"/>
        <v>∞</v>
      </c>
      <c r="BA769" s="70"/>
      <c r="BB769" s="70"/>
      <c r="BC769" s="71"/>
      <c r="BD769" s="72">
        <f t="shared" si="137"/>
        <v>0</v>
      </c>
      <c r="BE769" s="73"/>
      <c r="BF769" s="74"/>
      <c r="BG769" s="78"/>
      <c r="BH769" s="79"/>
      <c r="BI769" s="80"/>
      <c r="BJ769" s="137"/>
      <c r="BK769" s="138"/>
      <c r="BL769" s="139"/>
    </row>
    <row r="770" spans="2:64" ht="18.75" customHeight="1">
      <c r="B770" s="94"/>
      <c r="C770" s="95"/>
      <c r="D770" s="96"/>
      <c r="E770" s="78"/>
      <c r="F770" s="79"/>
      <c r="G770" s="79"/>
      <c r="H770" s="80"/>
      <c r="I770" s="134"/>
      <c r="J770" s="135"/>
      <c r="K770" s="136"/>
      <c r="L770" s="91">
        <v>2</v>
      </c>
      <c r="M770" s="92"/>
      <c r="N770" s="93"/>
      <c r="O770" s="84">
        <v>1</v>
      </c>
      <c r="P770" s="85"/>
      <c r="Q770" s="85"/>
      <c r="R770" s="86"/>
      <c r="S770" s="72">
        <v>4356.47</v>
      </c>
      <c r="T770" s="73"/>
      <c r="U770" s="73"/>
      <c r="V770" s="74"/>
      <c r="W770" s="87">
        <f>ABS(S770/E768*10^6*I768)</f>
        <v>27.062037048745857</v>
      </c>
      <c r="X770" s="70"/>
      <c r="Y770" s="70"/>
      <c r="Z770" s="71"/>
      <c r="AA770" s="94"/>
      <c r="AB770" s="96"/>
      <c r="AC770" s="94"/>
      <c r="AD770" s="96"/>
      <c r="AE770" s="72">
        <v>1</v>
      </c>
      <c r="AF770" s="73"/>
      <c r="AG770" s="74"/>
      <c r="AH770" s="72">
        <f t="shared" si="135"/>
        <v>1.3</v>
      </c>
      <c r="AI770" s="73"/>
      <c r="AJ770" s="74"/>
      <c r="AK770" s="78"/>
      <c r="AL770" s="79"/>
      <c r="AM770" s="80"/>
      <c r="AN770" s="88">
        <f>Z580*AH770*AK768</f>
        <v>83.55655557024379</v>
      </c>
      <c r="AO770" s="89"/>
      <c r="AP770" s="89"/>
      <c r="AQ770" s="90"/>
      <c r="AR770" s="88">
        <f>AH581*AH770*AK768</f>
        <v>30.289251394213373</v>
      </c>
      <c r="AS770" s="89"/>
      <c r="AT770" s="89"/>
      <c r="AU770" s="90"/>
      <c r="AV770" s="69">
        <f>AH359</f>
        <v>1095000</v>
      </c>
      <c r="AW770" s="70"/>
      <c r="AX770" s="70"/>
      <c r="AY770" s="71"/>
      <c r="AZ770" s="69" t="str">
        <f t="shared" si="136"/>
        <v>∞</v>
      </c>
      <c r="BA770" s="70"/>
      <c r="BB770" s="70"/>
      <c r="BC770" s="71"/>
      <c r="BD770" s="72">
        <f t="shared" si="137"/>
        <v>0</v>
      </c>
      <c r="BE770" s="73"/>
      <c r="BF770" s="74"/>
      <c r="BG770" s="78"/>
      <c r="BH770" s="79"/>
      <c r="BI770" s="80"/>
      <c r="BJ770" s="137"/>
      <c r="BK770" s="138"/>
      <c r="BL770" s="139"/>
    </row>
    <row r="771" spans="2:64" ht="18.75" customHeight="1">
      <c r="B771" s="97"/>
      <c r="C771" s="98"/>
      <c r="D771" s="99"/>
      <c r="E771" s="81"/>
      <c r="F771" s="82"/>
      <c r="G771" s="82"/>
      <c r="H771" s="83"/>
      <c r="I771" s="140"/>
      <c r="J771" s="141"/>
      <c r="K771" s="142"/>
      <c r="L771" s="97"/>
      <c r="M771" s="98"/>
      <c r="N771" s="99"/>
      <c r="O771" s="84">
        <v>2</v>
      </c>
      <c r="P771" s="85"/>
      <c r="Q771" s="85"/>
      <c r="R771" s="86"/>
      <c r="S771" s="72">
        <v>143.57</v>
      </c>
      <c r="T771" s="73"/>
      <c r="U771" s="73"/>
      <c r="V771" s="74"/>
      <c r="W771" s="87">
        <f>ABS(S771/E768*10^6*I768)</f>
        <v>0.8918451542391986</v>
      </c>
      <c r="X771" s="70"/>
      <c r="Y771" s="70"/>
      <c r="Z771" s="71"/>
      <c r="AA771" s="97"/>
      <c r="AB771" s="99"/>
      <c r="AC771" s="97"/>
      <c r="AD771" s="99"/>
      <c r="AE771" s="72">
        <v>1</v>
      </c>
      <c r="AF771" s="73"/>
      <c r="AG771" s="74"/>
      <c r="AH771" s="72">
        <f t="shared" si="135"/>
        <v>1.3</v>
      </c>
      <c r="AI771" s="73"/>
      <c r="AJ771" s="74"/>
      <c r="AK771" s="81"/>
      <c r="AL771" s="82"/>
      <c r="AM771" s="83"/>
      <c r="AN771" s="88">
        <f>Z580*AH771*AK768</f>
        <v>83.55655557024379</v>
      </c>
      <c r="AO771" s="89"/>
      <c r="AP771" s="89"/>
      <c r="AQ771" s="90"/>
      <c r="AR771" s="88">
        <f>AH581*AH771*AK768</f>
        <v>30.289251394213373</v>
      </c>
      <c r="AS771" s="89"/>
      <c r="AT771" s="89"/>
      <c r="AU771" s="90"/>
      <c r="AV771" s="69">
        <f>AH359</f>
        <v>1095000</v>
      </c>
      <c r="AW771" s="70"/>
      <c r="AX771" s="70"/>
      <c r="AY771" s="71"/>
      <c r="AZ771" s="69" t="str">
        <f t="shared" si="136"/>
        <v>∞</v>
      </c>
      <c r="BA771" s="70"/>
      <c r="BB771" s="70"/>
      <c r="BC771" s="71"/>
      <c r="BD771" s="72">
        <f t="shared" si="137"/>
        <v>0</v>
      </c>
      <c r="BE771" s="73"/>
      <c r="BF771" s="74"/>
      <c r="BG771" s="81"/>
      <c r="BH771" s="82"/>
      <c r="BI771" s="83"/>
      <c r="BJ771" s="122"/>
      <c r="BK771" s="123"/>
      <c r="BL771" s="124"/>
    </row>
    <row r="772" spans="2:64" ht="18.75" customHeight="1">
      <c r="B772" s="91">
        <v>2302</v>
      </c>
      <c r="C772" s="92"/>
      <c r="D772" s="93"/>
      <c r="E772" s="130">
        <v>195223979166.666</v>
      </c>
      <c r="F772" s="76"/>
      <c r="G772" s="76"/>
      <c r="H772" s="77"/>
      <c r="I772" s="131">
        <v>1425</v>
      </c>
      <c r="J772" s="132"/>
      <c r="K772" s="133"/>
      <c r="L772" s="91">
        <v>1</v>
      </c>
      <c r="M772" s="92"/>
      <c r="N772" s="93"/>
      <c r="O772" s="84">
        <v>1</v>
      </c>
      <c r="P772" s="85"/>
      <c r="Q772" s="85"/>
      <c r="R772" s="86"/>
      <c r="S772" s="72">
        <v>981.67</v>
      </c>
      <c r="T772" s="73"/>
      <c r="U772" s="73"/>
      <c r="V772" s="74"/>
      <c r="W772" s="87">
        <f>ABS(S772/E772*10^6*I772)</f>
        <v>7.165511921082977</v>
      </c>
      <c r="X772" s="70"/>
      <c r="Y772" s="70"/>
      <c r="Z772" s="71"/>
      <c r="AA772" s="91">
        <v>50</v>
      </c>
      <c r="AB772" s="93"/>
      <c r="AC772" s="91">
        <v>14</v>
      </c>
      <c r="AD772" s="93"/>
      <c r="AE772" s="72">
        <v>1</v>
      </c>
      <c r="AF772" s="73"/>
      <c r="AG772" s="74"/>
      <c r="AH772" s="72">
        <f t="shared" si="135"/>
        <v>1.3</v>
      </c>
      <c r="AI772" s="73"/>
      <c r="AJ772" s="74"/>
      <c r="AK772" s="75">
        <f>IF(AA772&lt;25,1,IF(AC772&lt;=12,1,(25/AA772)^(1/4)))</f>
        <v>0.8408964152537145</v>
      </c>
      <c r="AL772" s="76"/>
      <c r="AM772" s="77"/>
      <c r="AN772" s="88">
        <f>Z580*AH772*AK772</f>
        <v>87.45322718638631</v>
      </c>
      <c r="AO772" s="89"/>
      <c r="AP772" s="89"/>
      <c r="AQ772" s="90"/>
      <c r="AR772" s="88">
        <f>AH581*AH772*AK772</f>
        <v>31.70179485506504</v>
      </c>
      <c r="AS772" s="89"/>
      <c r="AT772" s="89"/>
      <c r="AU772" s="90"/>
      <c r="AV772" s="69">
        <f>AH359</f>
        <v>1095000</v>
      </c>
      <c r="AW772" s="70"/>
      <c r="AX772" s="70"/>
      <c r="AY772" s="71"/>
      <c r="AZ772" s="69" t="str">
        <f t="shared" si="136"/>
        <v>∞</v>
      </c>
      <c r="BA772" s="70"/>
      <c r="BB772" s="70"/>
      <c r="BC772" s="71"/>
      <c r="BD772" s="72">
        <f t="shared" si="137"/>
        <v>0</v>
      </c>
      <c r="BE772" s="73"/>
      <c r="BF772" s="74"/>
      <c r="BG772" s="75">
        <f>SUM(BD772:BD775)</f>
        <v>0</v>
      </c>
      <c r="BH772" s="76"/>
      <c r="BI772" s="77"/>
      <c r="BJ772" s="114" t="str">
        <f>IF(BG772&lt;=1,"O.K","N.G")</f>
        <v>O.K</v>
      </c>
      <c r="BK772" s="117"/>
      <c r="BL772" s="118"/>
    </row>
    <row r="773" spans="2:64" ht="18.75" customHeight="1">
      <c r="B773" s="94"/>
      <c r="C773" s="95"/>
      <c r="D773" s="96"/>
      <c r="E773" s="78"/>
      <c r="F773" s="79"/>
      <c r="G773" s="79"/>
      <c r="H773" s="80"/>
      <c r="I773" s="134"/>
      <c r="J773" s="135"/>
      <c r="K773" s="136"/>
      <c r="L773" s="97"/>
      <c r="M773" s="98"/>
      <c r="N773" s="99"/>
      <c r="O773" s="84">
        <v>2</v>
      </c>
      <c r="P773" s="85"/>
      <c r="Q773" s="85"/>
      <c r="R773" s="86"/>
      <c r="S773" s="72">
        <v>659.05</v>
      </c>
      <c r="T773" s="73"/>
      <c r="U773" s="73"/>
      <c r="V773" s="74"/>
      <c r="W773" s="87">
        <f>ABS(S773/E772*10^6*I772)</f>
        <v>4.81060909632538</v>
      </c>
      <c r="X773" s="70"/>
      <c r="Y773" s="70"/>
      <c r="Z773" s="71"/>
      <c r="AA773" s="94"/>
      <c r="AB773" s="96"/>
      <c r="AC773" s="94"/>
      <c r="AD773" s="96"/>
      <c r="AE773" s="72">
        <v>1</v>
      </c>
      <c r="AF773" s="73"/>
      <c r="AG773" s="74"/>
      <c r="AH773" s="72">
        <f t="shared" si="135"/>
        <v>1.3</v>
      </c>
      <c r="AI773" s="73"/>
      <c r="AJ773" s="74"/>
      <c r="AK773" s="78"/>
      <c r="AL773" s="79"/>
      <c r="AM773" s="80"/>
      <c r="AN773" s="88">
        <f>Z580*AH773*AK772</f>
        <v>87.45322718638631</v>
      </c>
      <c r="AO773" s="89"/>
      <c r="AP773" s="89"/>
      <c r="AQ773" s="90"/>
      <c r="AR773" s="88">
        <f>AH581*AH773*AK772</f>
        <v>31.70179485506504</v>
      </c>
      <c r="AS773" s="89"/>
      <c r="AT773" s="89"/>
      <c r="AU773" s="90"/>
      <c r="AV773" s="69">
        <f>AH359</f>
        <v>1095000</v>
      </c>
      <c r="AW773" s="70"/>
      <c r="AX773" s="70"/>
      <c r="AY773" s="71"/>
      <c r="AZ773" s="69" t="str">
        <f t="shared" si="136"/>
        <v>∞</v>
      </c>
      <c r="BA773" s="70"/>
      <c r="BB773" s="70"/>
      <c r="BC773" s="71"/>
      <c r="BD773" s="72">
        <f t="shared" si="137"/>
        <v>0</v>
      </c>
      <c r="BE773" s="73"/>
      <c r="BF773" s="74"/>
      <c r="BG773" s="78"/>
      <c r="BH773" s="79"/>
      <c r="BI773" s="80"/>
      <c r="BJ773" s="137"/>
      <c r="BK773" s="138"/>
      <c r="BL773" s="139"/>
    </row>
    <row r="774" spans="2:64" ht="18.75" customHeight="1">
      <c r="B774" s="94"/>
      <c r="C774" s="95"/>
      <c r="D774" s="96"/>
      <c r="E774" s="78"/>
      <c r="F774" s="79"/>
      <c r="G774" s="79"/>
      <c r="H774" s="80"/>
      <c r="I774" s="134"/>
      <c r="J774" s="135"/>
      <c r="K774" s="136"/>
      <c r="L774" s="91">
        <v>2</v>
      </c>
      <c r="M774" s="92"/>
      <c r="N774" s="93"/>
      <c r="O774" s="84">
        <v>1</v>
      </c>
      <c r="P774" s="85"/>
      <c r="Q774" s="85"/>
      <c r="R774" s="86"/>
      <c r="S774" s="72">
        <v>3650.71</v>
      </c>
      <c r="T774" s="73"/>
      <c r="U774" s="73"/>
      <c r="V774" s="74"/>
      <c r="W774" s="87">
        <f>ABS(S774/E772*10^6*I772)</f>
        <v>26.64765758902364</v>
      </c>
      <c r="X774" s="70"/>
      <c r="Y774" s="70"/>
      <c r="Z774" s="71"/>
      <c r="AA774" s="94"/>
      <c r="AB774" s="96"/>
      <c r="AC774" s="94"/>
      <c r="AD774" s="96"/>
      <c r="AE774" s="72">
        <v>1</v>
      </c>
      <c r="AF774" s="73"/>
      <c r="AG774" s="74"/>
      <c r="AH774" s="72">
        <f t="shared" si="135"/>
        <v>1.3</v>
      </c>
      <c r="AI774" s="73"/>
      <c r="AJ774" s="74"/>
      <c r="AK774" s="78"/>
      <c r="AL774" s="79"/>
      <c r="AM774" s="80"/>
      <c r="AN774" s="88">
        <f>Z580*AH774*AK772</f>
        <v>87.45322718638631</v>
      </c>
      <c r="AO774" s="89"/>
      <c r="AP774" s="89"/>
      <c r="AQ774" s="90"/>
      <c r="AR774" s="88">
        <f>AH581*AH774*AK772</f>
        <v>31.70179485506504</v>
      </c>
      <c r="AS774" s="89"/>
      <c r="AT774" s="89"/>
      <c r="AU774" s="90"/>
      <c r="AV774" s="69">
        <f>AH359</f>
        <v>1095000</v>
      </c>
      <c r="AW774" s="70"/>
      <c r="AX774" s="70"/>
      <c r="AY774" s="71"/>
      <c r="AZ774" s="69" t="str">
        <f t="shared" si="136"/>
        <v>∞</v>
      </c>
      <c r="BA774" s="70"/>
      <c r="BB774" s="70"/>
      <c r="BC774" s="71"/>
      <c r="BD774" s="72">
        <f t="shared" si="137"/>
        <v>0</v>
      </c>
      <c r="BE774" s="73"/>
      <c r="BF774" s="74"/>
      <c r="BG774" s="78"/>
      <c r="BH774" s="79"/>
      <c r="BI774" s="80"/>
      <c r="BJ774" s="137"/>
      <c r="BK774" s="138"/>
      <c r="BL774" s="139"/>
    </row>
    <row r="775" spans="2:64" ht="18.75" customHeight="1">
      <c r="B775" s="97"/>
      <c r="C775" s="98"/>
      <c r="D775" s="99"/>
      <c r="E775" s="81"/>
      <c r="F775" s="82"/>
      <c r="G775" s="82"/>
      <c r="H775" s="83"/>
      <c r="I775" s="140"/>
      <c r="J775" s="141"/>
      <c r="K775" s="142"/>
      <c r="L775" s="97"/>
      <c r="M775" s="98"/>
      <c r="N775" s="99"/>
      <c r="O775" s="84">
        <v>2</v>
      </c>
      <c r="P775" s="85"/>
      <c r="Q775" s="85"/>
      <c r="R775" s="86"/>
      <c r="S775" s="72">
        <v>93.78</v>
      </c>
      <c r="T775" s="73"/>
      <c r="U775" s="73"/>
      <c r="V775" s="74"/>
      <c r="W775" s="87">
        <f>ABS(S775/E772*10^6*I772)</f>
        <v>0.6845291268544029</v>
      </c>
      <c r="X775" s="70"/>
      <c r="Y775" s="70"/>
      <c r="Z775" s="71"/>
      <c r="AA775" s="97"/>
      <c r="AB775" s="99"/>
      <c r="AC775" s="97"/>
      <c r="AD775" s="99"/>
      <c r="AE775" s="72">
        <v>1</v>
      </c>
      <c r="AF775" s="73"/>
      <c r="AG775" s="74"/>
      <c r="AH775" s="72">
        <f t="shared" si="135"/>
        <v>1.3</v>
      </c>
      <c r="AI775" s="73"/>
      <c r="AJ775" s="74"/>
      <c r="AK775" s="81"/>
      <c r="AL775" s="82"/>
      <c r="AM775" s="83"/>
      <c r="AN775" s="88">
        <f>Z580*AH775*AK772</f>
        <v>87.45322718638631</v>
      </c>
      <c r="AO775" s="89"/>
      <c r="AP775" s="89"/>
      <c r="AQ775" s="90"/>
      <c r="AR775" s="88">
        <f>AH581*AH775*AK772</f>
        <v>31.70179485506504</v>
      </c>
      <c r="AS775" s="89"/>
      <c r="AT775" s="89"/>
      <c r="AU775" s="90"/>
      <c r="AV775" s="69">
        <f>AH359</f>
        <v>1095000</v>
      </c>
      <c r="AW775" s="70"/>
      <c r="AX775" s="70"/>
      <c r="AY775" s="71"/>
      <c r="AZ775" s="69" t="str">
        <f t="shared" si="136"/>
        <v>∞</v>
      </c>
      <c r="BA775" s="70"/>
      <c r="BB775" s="70"/>
      <c r="BC775" s="71"/>
      <c r="BD775" s="72">
        <f t="shared" si="137"/>
        <v>0</v>
      </c>
      <c r="BE775" s="73"/>
      <c r="BF775" s="74"/>
      <c r="BG775" s="81"/>
      <c r="BH775" s="82"/>
      <c r="BI775" s="83"/>
      <c r="BJ775" s="122"/>
      <c r="BK775" s="123"/>
      <c r="BL775" s="124"/>
    </row>
    <row r="776" spans="2:64" ht="18.75" customHeight="1">
      <c r="B776" s="91">
        <v>2402</v>
      </c>
      <c r="C776" s="92"/>
      <c r="D776" s="93"/>
      <c r="E776" s="130">
        <v>128503486833.333</v>
      </c>
      <c r="F776" s="76"/>
      <c r="G776" s="76"/>
      <c r="H776" s="77"/>
      <c r="I776" s="131">
        <v>1435</v>
      </c>
      <c r="J776" s="132"/>
      <c r="K776" s="133"/>
      <c r="L776" s="91">
        <v>1</v>
      </c>
      <c r="M776" s="92"/>
      <c r="N776" s="93"/>
      <c r="O776" s="84">
        <v>1</v>
      </c>
      <c r="P776" s="85"/>
      <c r="Q776" s="85"/>
      <c r="R776" s="86"/>
      <c r="S776" s="72">
        <v>583.06</v>
      </c>
      <c r="T776" s="73"/>
      <c r="U776" s="73"/>
      <c r="V776" s="74"/>
      <c r="W776" s="87">
        <f>ABS(S776/E776*10^6*I776)</f>
        <v>6.511038109690946</v>
      </c>
      <c r="X776" s="70"/>
      <c r="Y776" s="70"/>
      <c r="Z776" s="71"/>
      <c r="AA776" s="91">
        <v>30</v>
      </c>
      <c r="AB776" s="93"/>
      <c r="AC776" s="91">
        <v>14</v>
      </c>
      <c r="AD776" s="93"/>
      <c r="AE776" s="72">
        <v>1</v>
      </c>
      <c r="AF776" s="73"/>
      <c r="AG776" s="74"/>
      <c r="AH776" s="72">
        <f t="shared" si="135"/>
        <v>1.3</v>
      </c>
      <c r="AI776" s="73"/>
      <c r="AJ776" s="74"/>
      <c r="AK776" s="75">
        <f>IF(AA776&lt;25,1,IF(AC776&lt;=12,1,(25/AA776)^(1/4)))</f>
        <v>0.9554427922043668</v>
      </c>
      <c r="AL776" s="76"/>
      <c r="AM776" s="77"/>
      <c r="AN776" s="88">
        <f>Z580*AH776*AK776</f>
        <v>99.36605038925414</v>
      </c>
      <c r="AO776" s="89"/>
      <c r="AP776" s="89"/>
      <c r="AQ776" s="90"/>
      <c r="AR776" s="88">
        <f>AH581*AH776*AK776</f>
        <v>36.02019326610463</v>
      </c>
      <c r="AS776" s="89"/>
      <c r="AT776" s="89"/>
      <c r="AU776" s="90"/>
      <c r="AV776" s="69">
        <f>AH359</f>
        <v>1095000</v>
      </c>
      <c r="AW776" s="70"/>
      <c r="AX776" s="70"/>
      <c r="AY776" s="71"/>
      <c r="AZ776" s="69" t="str">
        <f t="shared" si="136"/>
        <v>∞</v>
      </c>
      <c r="BA776" s="70"/>
      <c r="BB776" s="70"/>
      <c r="BC776" s="71"/>
      <c r="BD776" s="72">
        <f t="shared" si="137"/>
        <v>0</v>
      </c>
      <c r="BE776" s="73"/>
      <c r="BF776" s="74"/>
      <c r="BG776" s="75">
        <f>SUM(BD776:BD779)</f>
        <v>0</v>
      </c>
      <c r="BH776" s="76"/>
      <c r="BI776" s="77"/>
      <c r="BJ776" s="114" t="str">
        <f>IF(BG776&lt;=1,"O.K","N.G")</f>
        <v>O.K</v>
      </c>
      <c r="BK776" s="117"/>
      <c r="BL776" s="118"/>
    </row>
    <row r="777" spans="2:64" ht="18.75" customHeight="1">
      <c r="B777" s="94"/>
      <c r="C777" s="95"/>
      <c r="D777" s="96"/>
      <c r="E777" s="78"/>
      <c r="F777" s="79"/>
      <c r="G777" s="79"/>
      <c r="H777" s="80"/>
      <c r="I777" s="134"/>
      <c r="J777" s="135"/>
      <c r="K777" s="136"/>
      <c r="L777" s="97"/>
      <c r="M777" s="98"/>
      <c r="N777" s="99"/>
      <c r="O777" s="84">
        <v>2</v>
      </c>
      <c r="P777" s="85"/>
      <c r="Q777" s="85"/>
      <c r="R777" s="86"/>
      <c r="S777" s="72">
        <v>141.14</v>
      </c>
      <c r="T777" s="73"/>
      <c r="U777" s="73"/>
      <c r="V777" s="74"/>
      <c r="W777" s="87">
        <f>ABS(S777/E776*10^6*I776)</f>
        <v>1.5761120961852642</v>
      </c>
      <c r="X777" s="70"/>
      <c r="Y777" s="70"/>
      <c r="Z777" s="71"/>
      <c r="AA777" s="94"/>
      <c r="AB777" s="96"/>
      <c r="AC777" s="94"/>
      <c r="AD777" s="96"/>
      <c r="AE777" s="72">
        <v>1</v>
      </c>
      <c r="AF777" s="73"/>
      <c r="AG777" s="74"/>
      <c r="AH777" s="72">
        <f t="shared" si="135"/>
        <v>1.3</v>
      </c>
      <c r="AI777" s="73"/>
      <c r="AJ777" s="74"/>
      <c r="AK777" s="78"/>
      <c r="AL777" s="79"/>
      <c r="AM777" s="80"/>
      <c r="AN777" s="88">
        <f>Z580*AH777*AK776</f>
        <v>99.36605038925414</v>
      </c>
      <c r="AO777" s="89"/>
      <c r="AP777" s="89"/>
      <c r="AQ777" s="90"/>
      <c r="AR777" s="88">
        <f>AH581*AH777*AK776</f>
        <v>36.02019326610463</v>
      </c>
      <c r="AS777" s="89"/>
      <c r="AT777" s="89"/>
      <c r="AU777" s="90"/>
      <c r="AV777" s="69">
        <f>AH359</f>
        <v>1095000</v>
      </c>
      <c r="AW777" s="70"/>
      <c r="AX777" s="70"/>
      <c r="AY777" s="71"/>
      <c r="AZ777" s="69" t="str">
        <f t="shared" si="136"/>
        <v>∞</v>
      </c>
      <c r="BA777" s="70"/>
      <c r="BB777" s="70"/>
      <c r="BC777" s="71"/>
      <c r="BD777" s="72">
        <f t="shared" si="137"/>
        <v>0</v>
      </c>
      <c r="BE777" s="73"/>
      <c r="BF777" s="74"/>
      <c r="BG777" s="78"/>
      <c r="BH777" s="79"/>
      <c r="BI777" s="80"/>
      <c r="BJ777" s="137"/>
      <c r="BK777" s="138"/>
      <c r="BL777" s="139"/>
    </row>
    <row r="778" spans="2:64" ht="18.75" customHeight="1">
      <c r="B778" s="94"/>
      <c r="C778" s="95"/>
      <c r="D778" s="96"/>
      <c r="E778" s="78"/>
      <c r="F778" s="79"/>
      <c r="G778" s="79"/>
      <c r="H778" s="80"/>
      <c r="I778" s="134"/>
      <c r="J778" s="135"/>
      <c r="K778" s="136"/>
      <c r="L778" s="91">
        <v>2</v>
      </c>
      <c r="M778" s="92"/>
      <c r="N778" s="93"/>
      <c r="O778" s="84">
        <v>1</v>
      </c>
      <c r="P778" s="85"/>
      <c r="Q778" s="85"/>
      <c r="R778" s="86"/>
      <c r="S778" s="72">
        <v>2266.25</v>
      </c>
      <c r="T778" s="73"/>
      <c r="U778" s="73"/>
      <c r="V778" s="74"/>
      <c r="W778" s="87">
        <f>ABS(S778/E776*10^6*I776)</f>
        <v>25.307241306361455</v>
      </c>
      <c r="X778" s="70"/>
      <c r="Y778" s="70"/>
      <c r="Z778" s="71"/>
      <c r="AA778" s="94"/>
      <c r="AB778" s="96"/>
      <c r="AC778" s="94"/>
      <c r="AD778" s="96"/>
      <c r="AE778" s="72">
        <v>1</v>
      </c>
      <c r="AF778" s="73"/>
      <c r="AG778" s="74"/>
      <c r="AH778" s="72">
        <f t="shared" si="135"/>
        <v>1.3</v>
      </c>
      <c r="AI778" s="73"/>
      <c r="AJ778" s="74"/>
      <c r="AK778" s="78"/>
      <c r="AL778" s="79"/>
      <c r="AM778" s="80"/>
      <c r="AN778" s="88">
        <f>Z580*AH778*AK776</f>
        <v>99.36605038925414</v>
      </c>
      <c r="AO778" s="89"/>
      <c r="AP778" s="89"/>
      <c r="AQ778" s="90"/>
      <c r="AR778" s="88">
        <f>AH581*AH778*AK776</f>
        <v>36.02019326610463</v>
      </c>
      <c r="AS778" s="89"/>
      <c r="AT778" s="89"/>
      <c r="AU778" s="90"/>
      <c r="AV778" s="69">
        <f>AH359</f>
        <v>1095000</v>
      </c>
      <c r="AW778" s="70"/>
      <c r="AX778" s="70"/>
      <c r="AY778" s="71"/>
      <c r="AZ778" s="69" t="str">
        <f t="shared" si="136"/>
        <v>∞</v>
      </c>
      <c r="BA778" s="70"/>
      <c r="BB778" s="70"/>
      <c r="BC778" s="71"/>
      <c r="BD778" s="72">
        <f t="shared" si="137"/>
        <v>0</v>
      </c>
      <c r="BE778" s="73"/>
      <c r="BF778" s="74"/>
      <c r="BG778" s="78"/>
      <c r="BH778" s="79"/>
      <c r="BI778" s="80"/>
      <c r="BJ778" s="137"/>
      <c r="BK778" s="138"/>
      <c r="BL778" s="139"/>
    </row>
    <row r="779" spans="2:64" ht="18.75" customHeight="1">
      <c r="B779" s="97"/>
      <c r="C779" s="98"/>
      <c r="D779" s="99"/>
      <c r="E779" s="81"/>
      <c r="F779" s="82"/>
      <c r="G779" s="82"/>
      <c r="H779" s="83"/>
      <c r="I779" s="140"/>
      <c r="J779" s="141"/>
      <c r="K779" s="142"/>
      <c r="L779" s="97"/>
      <c r="M779" s="98"/>
      <c r="N779" s="99"/>
      <c r="O779" s="84">
        <v>2</v>
      </c>
      <c r="P779" s="85"/>
      <c r="Q779" s="85"/>
      <c r="R779" s="86"/>
      <c r="S779" s="72">
        <v>46.62</v>
      </c>
      <c r="T779" s="73"/>
      <c r="U779" s="73"/>
      <c r="V779" s="74"/>
      <c r="W779" s="87">
        <f>ABS(S779/E776*10^6*I776)</f>
        <v>0.5206061068737213</v>
      </c>
      <c r="X779" s="70"/>
      <c r="Y779" s="70"/>
      <c r="Z779" s="71"/>
      <c r="AA779" s="97"/>
      <c r="AB779" s="99"/>
      <c r="AC779" s="97"/>
      <c r="AD779" s="99"/>
      <c r="AE779" s="72">
        <v>1</v>
      </c>
      <c r="AF779" s="73"/>
      <c r="AG779" s="74"/>
      <c r="AH779" s="72">
        <f t="shared" si="135"/>
        <v>1.3</v>
      </c>
      <c r="AI779" s="73"/>
      <c r="AJ779" s="74"/>
      <c r="AK779" s="81"/>
      <c r="AL779" s="82"/>
      <c r="AM779" s="83"/>
      <c r="AN779" s="88">
        <f>Z580*AH779*AK776</f>
        <v>99.36605038925414</v>
      </c>
      <c r="AO779" s="89"/>
      <c r="AP779" s="89"/>
      <c r="AQ779" s="90"/>
      <c r="AR779" s="88">
        <f>AH581*AH779*AK776</f>
        <v>36.02019326610463</v>
      </c>
      <c r="AS779" s="89"/>
      <c r="AT779" s="89"/>
      <c r="AU779" s="90"/>
      <c r="AV779" s="69">
        <f>AH359</f>
        <v>1095000</v>
      </c>
      <c r="AW779" s="70"/>
      <c r="AX779" s="70"/>
      <c r="AY779" s="71"/>
      <c r="AZ779" s="69" t="str">
        <f t="shared" si="136"/>
        <v>∞</v>
      </c>
      <c r="BA779" s="70"/>
      <c r="BB779" s="70"/>
      <c r="BC779" s="71"/>
      <c r="BD779" s="72">
        <f t="shared" si="137"/>
        <v>0</v>
      </c>
      <c r="BE779" s="73"/>
      <c r="BF779" s="74"/>
      <c r="BG779" s="81"/>
      <c r="BH779" s="82"/>
      <c r="BI779" s="83"/>
      <c r="BJ779" s="122"/>
      <c r="BK779" s="123"/>
      <c r="BL779" s="124"/>
    </row>
    <row r="781" ht="18.75" customHeight="1">
      <c r="D781" s="24" t="s">
        <v>134</v>
      </c>
    </row>
    <row r="782" ht="18.75" customHeight="1">
      <c r="E782" s="24" t="s">
        <v>135</v>
      </c>
    </row>
    <row r="783" ht="18.75" customHeight="1">
      <c r="E783" s="24" t="s">
        <v>120</v>
      </c>
    </row>
    <row r="784" spans="5:29" ht="18.75" customHeight="1">
      <c r="E784" s="24" t="s">
        <v>152</v>
      </c>
      <c r="V784" s="24" t="s">
        <v>153</v>
      </c>
      <c r="Z784" s="129">
        <v>50</v>
      </c>
      <c r="AA784" s="129"/>
      <c r="AB784" s="129"/>
      <c r="AC784" s="24" t="s">
        <v>154</v>
      </c>
    </row>
    <row r="785" spans="5:37" ht="18.75" customHeight="1">
      <c r="E785" s="24" t="s">
        <v>155</v>
      </c>
      <c r="AD785" s="24" t="s">
        <v>156</v>
      </c>
      <c r="AH785" s="129">
        <v>15</v>
      </c>
      <c r="AI785" s="129"/>
      <c r="AJ785" s="129"/>
      <c r="AK785" s="24" t="s">
        <v>154</v>
      </c>
    </row>
    <row r="786" spans="2:64" ht="18.75" customHeight="1">
      <c r="B786" s="114" t="s">
        <v>95</v>
      </c>
      <c r="C786" s="115"/>
      <c r="D786" s="116"/>
      <c r="E786" s="114" t="s">
        <v>183</v>
      </c>
      <c r="F786" s="115"/>
      <c r="G786" s="115"/>
      <c r="H786" s="116"/>
      <c r="I786" s="114" t="s">
        <v>184</v>
      </c>
      <c r="J786" s="115"/>
      <c r="K786" s="116"/>
      <c r="L786" s="114" t="s">
        <v>157</v>
      </c>
      <c r="M786" s="115"/>
      <c r="N786" s="116"/>
      <c r="O786" s="114" t="s">
        <v>158</v>
      </c>
      <c r="P786" s="115"/>
      <c r="Q786" s="115"/>
      <c r="R786" s="116"/>
      <c r="S786" s="114" t="s">
        <v>159</v>
      </c>
      <c r="T786" s="115"/>
      <c r="U786" s="115"/>
      <c r="V786" s="116"/>
      <c r="W786" s="114" t="s">
        <v>160</v>
      </c>
      <c r="X786" s="115"/>
      <c r="Y786" s="115"/>
      <c r="Z786" s="116"/>
      <c r="AA786" s="114" t="s">
        <v>126</v>
      </c>
      <c r="AB786" s="116"/>
      <c r="AC786" s="114" t="s">
        <v>127</v>
      </c>
      <c r="AD786" s="116"/>
      <c r="AE786" s="114" t="s">
        <v>128</v>
      </c>
      <c r="AF786" s="117"/>
      <c r="AG786" s="118"/>
      <c r="AH786" s="114" t="s">
        <v>182</v>
      </c>
      <c r="AI786" s="117"/>
      <c r="AJ786" s="118"/>
      <c r="AK786" s="114" t="s">
        <v>129</v>
      </c>
      <c r="AL786" s="117"/>
      <c r="AM786" s="118"/>
      <c r="AN786" s="114" t="s">
        <v>161</v>
      </c>
      <c r="AO786" s="115"/>
      <c r="AP786" s="115"/>
      <c r="AQ786" s="116"/>
      <c r="AR786" s="114" t="s">
        <v>162</v>
      </c>
      <c r="AS786" s="115"/>
      <c r="AT786" s="115"/>
      <c r="AU786" s="116"/>
      <c r="AV786" s="114" t="s">
        <v>163</v>
      </c>
      <c r="AW786" s="115"/>
      <c r="AX786" s="115"/>
      <c r="AY786" s="116"/>
      <c r="AZ786" s="114" t="s">
        <v>164</v>
      </c>
      <c r="BA786" s="117"/>
      <c r="BB786" s="117"/>
      <c r="BC786" s="118"/>
      <c r="BD786" s="114" t="s">
        <v>165</v>
      </c>
      <c r="BE786" s="117"/>
      <c r="BF786" s="118"/>
      <c r="BG786" s="114" t="s">
        <v>166</v>
      </c>
      <c r="BH786" s="117"/>
      <c r="BI786" s="118"/>
      <c r="BJ786" s="114" t="s">
        <v>131</v>
      </c>
      <c r="BK786" s="117"/>
      <c r="BL786" s="118"/>
    </row>
    <row r="787" spans="2:64" ht="18.75" customHeight="1">
      <c r="B787" s="122" t="s">
        <v>101</v>
      </c>
      <c r="C787" s="125"/>
      <c r="D787" s="126"/>
      <c r="E787" s="122" t="s">
        <v>185</v>
      </c>
      <c r="F787" s="125"/>
      <c r="G787" s="125"/>
      <c r="H787" s="126"/>
      <c r="I787" s="122" t="s">
        <v>132</v>
      </c>
      <c r="J787" s="125"/>
      <c r="K787" s="126"/>
      <c r="L787" s="122" t="s">
        <v>167</v>
      </c>
      <c r="M787" s="125"/>
      <c r="N787" s="126"/>
      <c r="O787" s="122" t="s">
        <v>168</v>
      </c>
      <c r="P787" s="125"/>
      <c r="Q787" s="125"/>
      <c r="R787" s="126"/>
      <c r="S787" s="122" t="s">
        <v>186</v>
      </c>
      <c r="T787" s="125"/>
      <c r="U787" s="125"/>
      <c r="V787" s="126"/>
      <c r="W787" s="122" t="s">
        <v>187</v>
      </c>
      <c r="X787" s="125"/>
      <c r="Y787" s="125"/>
      <c r="Z787" s="126"/>
      <c r="AA787" s="122" t="s">
        <v>132</v>
      </c>
      <c r="AB787" s="126"/>
      <c r="AC787" s="122" t="s">
        <v>132</v>
      </c>
      <c r="AD787" s="126"/>
      <c r="AE787" s="122"/>
      <c r="AF787" s="123"/>
      <c r="AG787" s="124"/>
      <c r="AH787" s="122"/>
      <c r="AI787" s="123"/>
      <c r="AJ787" s="124"/>
      <c r="AK787" s="122"/>
      <c r="AL787" s="123"/>
      <c r="AM787" s="124"/>
      <c r="AN787" s="122" t="s">
        <v>187</v>
      </c>
      <c r="AO787" s="125"/>
      <c r="AP787" s="125"/>
      <c r="AQ787" s="126"/>
      <c r="AR787" s="122" t="s">
        <v>187</v>
      </c>
      <c r="AS787" s="125"/>
      <c r="AT787" s="125"/>
      <c r="AU787" s="126"/>
      <c r="AV787" s="122" t="s">
        <v>169</v>
      </c>
      <c r="AW787" s="125"/>
      <c r="AX787" s="125"/>
      <c r="AY787" s="126"/>
      <c r="AZ787" s="122"/>
      <c r="BA787" s="123"/>
      <c r="BB787" s="123"/>
      <c r="BC787" s="124"/>
      <c r="BD787" s="122"/>
      <c r="BE787" s="123"/>
      <c r="BF787" s="124"/>
      <c r="BG787" s="122"/>
      <c r="BH787" s="123"/>
      <c r="BI787" s="124"/>
      <c r="BJ787" s="122"/>
      <c r="BK787" s="123"/>
      <c r="BL787" s="124"/>
    </row>
    <row r="788" spans="2:64" ht="18.75" customHeight="1">
      <c r="B788" s="91">
        <v>101</v>
      </c>
      <c r="C788" s="92"/>
      <c r="D788" s="93"/>
      <c r="E788" s="130">
        <v>128503486833.333</v>
      </c>
      <c r="F788" s="76"/>
      <c r="G788" s="76"/>
      <c r="H788" s="77"/>
      <c r="I788" s="131">
        <v>855</v>
      </c>
      <c r="J788" s="132"/>
      <c r="K788" s="133"/>
      <c r="L788" s="91">
        <v>1</v>
      </c>
      <c r="M788" s="92"/>
      <c r="N788" s="93"/>
      <c r="O788" s="84">
        <v>1</v>
      </c>
      <c r="P788" s="85"/>
      <c r="Q788" s="85"/>
      <c r="R788" s="86"/>
      <c r="S788" s="72">
        <v>0.71</v>
      </c>
      <c r="T788" s="73"/>
      <c r="U788" s="73"/>
      <c r="V788" s="74"/>
      <c r="W788" s="87">
        <f>ABS(S788/E788*10^6*I788)</f>
        <v>0.00472399632849912</v>
      </c>
      <c r="X788" s="70"/>
      <c r="Y788" s="70"/>
      <c r="Z788" s="71"/>
      <c r="AA788" s="91">
        <v>14</v>
      </c>
      <c r="AB788" s="93"/>
      <c r="AC788" s="91">
        <v>0</v>
      </c>
      <c r="AD788" s="93"/>
      <c r="AE788" s="72">
        <v>2.42</v>
      </c>
      <c r="AF788" s="73"/>
      <c r="AG788" s="74"/>
      <c r="AH788" s="72">
        <f aca="true" t="shared" si="138" ref="AH788:AH819">IF(AE788&lt;=-1,1.3*(1-AE788)/(1.6-AE788),IF(AE788&lt;1,1,1.3))</f>
        <v>1.3</v>
      </c>
      <c r="AI788" s="73"/>
      <c r="AJ788" s="74"/>
      <c r="AK788" s="75">
        <f>IF(AA788&lt;25,1,IF(AC788&lt;=12,1,(25/AA788)^(1/4)))</f>
        <v>1</v>
      </c>
      <c r="AL788" s="76"/>
      <c r="AM788" s="77"/>
      <c r="AN788" s="88">
        <f>Z784*AH788*AK788</f>
        <v>65</v>
      </c>
      <c r="AO788" s="89"/>
      <c r="AP788" s="89"/>
      <c r="AQ788" s="90"/>
      <c r="AR788" s="88">
        <f>AH785*AH788*AK788</f>
        <v>19.5</v>
      </c>
      <c r="AS788" s="89"/>
      <c r="AT788" s="89"/>
      <c r="AU788" s="90"/>
      <c r="AV788" s="69">
        <f>AH359</f>
        <v>1095000</v>
      </c>
      <c r="AW788" s="70"/>
      <c r="AX788" s="70"/>
      <c r="AY788" s="71"/>
      <c r="AZ788" s="69" t="str">
        <f aca="true" t="shared" si="139" ref="AZ788:AZ819">IF(W788&lt;=AR788,"∞",2*10^6*AN788^3/W788^3)</f>
        <v>∞</v>
      </c>
      <c r="BA788" s="70"/>
      <c r="BB788" s="70"/>
      <c r="BC788" s="71"/>
      <c r="BD788" s="72">
        <f aca="true" t="shared" si="140" ref="BD788:BD819">IF(W788&lt;=AR788,0,AV788/AZ788)</f>
        <v>0</v>
      </c>
      <c r="BE788" s="73"/>
      <c r="BF788" s="74"/>
      <c r="BG788" s="75">
        <f>SUM(BD788:BD791)</f>
        <v>0</v>
      </c>
      <c r="BH788" s="76"/>
      <c r="BI788" s="77"/>
      <c r="BJ788" s="114" t="str">
        <f>IF(BG788&lt;=1,"O.K","N.G")</f>
        <v>O.K</v>
      </c>
      <c r="BK788" s="117"/>
      <c r="BL788" s="118"/>
    </row>
    <row r="789" spans="2:64" ht="18.75" customHeight="1">
      <c r="B789" s="94"/>
      <c r="C789" s="95"/>
      <c r="D789" s="96"/>
      <c r="E789" s="78"/>
      <c r="F789" s="79"/>
      <c r="G789" s="79"/>
      <c r="H789" s="80"/>
      <c r="I789" s="134"/>
      <c r="J789" s="135"/>
      <c r="K789" s="136"/>
      <c r="L789" s="97"/>
      <c r="M789" s="98"/>
      <c r="N789" s="99"/>
      <c r="O789" s="84">
        <v>2</v>
      </c>
      <c r="P789" s="85"/>
      <c r="Q789" s="85"/>
      <c r="R789" s="86"/>
      <c r="S789" s="72">
        <v>0.05</v>
      </c>
      <c r="T789" s="73"/>
      <c r="U789" s="73"/>
      <c r="V789" s="74"/>
      <c r="W789" s="87">
        <f>ABS(S789/E788*10^6*I788)</f>
        <v>0.0003326757977816282</v>
      </c>
      <c r="X789" s="70"/>
      <c r="Y789" s="70"/>
      <c r="Z789" s="71"/>
      <c r="AA789" s="94"/>
      <c r="AB789" s="96"/>
      <c r="AC789" s="94"/>
      <c r="AD789" s="96"/>
      <c r="AE789" s="72">
        <v>1.074627</v>
      </c>
      <c r="AF789" s="73"/>
      <c r="AG789" s="74"/>
      <c r="AH789" s="72">
        <f t="shared" si="138"/>
        <v>1.3</v>
      </c>
      <c r="AI789" s="73"/>
      <c r="AJ789" s="74"/>
      <c r="AK789" s="78"/>
      <c r="AL789" s="79"/>
      <c r="AM789" s="80"/>
      <c r="AN789" s="88">
        <f>Z784*AH789*AK788</f>
        <v>65</v>
      </c>
      <c r="AO789" s="89"/>
      <c r="AP789" s="89"/>
      <c r="AQ789" s="90"/>
      <c r="AR789" s="88">
        <f>AH785*AH789*AK788</f>
        <v>19.5</v>
      </c>
      <c r="AS789" s="89"/>
      <c r="AT789" s="89"/>
      <c r="AU789" s="90"/>
      <c r="AV789" s="69">
        <f>AH359</f>
        <v>1095000</v>
      </c>
      <c r="AW789" s="70"/>
      <c r="AX789" s="70"/>
      <c r="AY789" s="71"/>
      <c r="AZ789" s="69" t="str">
        <f t="shared" si="139"/>
        <v>∞</v>
      </c>
      <c r="BA789" s="70"/>
      <c r="BB789" s="70"/>
      <c r="BC789" s="71"/>
      <c r="BD789" s="72">
        <f t="shared" si="140"/>
        <v>0</v>
      </c>
      <c r="BE789" s="73"/>
      <c r="BF789" s="74"/>
      <c r="BG789" s="78"/>
      <c r="BH789" s="79"/>
      <c r="BI789" s="80"/>
      <c r="BJ789" s="137"/>
      <c r="BK789" s="138"/>
      <c r="BL789" s="139"/>
    </row>
    <row r="790" spans="2:64" ht="18.75" customHeight="1">
      <c r="B790" s="94"/>
      <c r="C790" s="95"/>
      <c r="D790" s="96"/>
      <c r="E790" s="78"/>
      <c r="F790" s="79"/>
      <c r="G790" s="79"/>
      <c r="H790" s="80"/>
      <c r="I790" s="134"/>
      <c r="J790" s="135"/>
      <c r="K790" s="136"/>
      <c r="L790" s="91">
        <v>2</v>
      </c>
      <c r="M790" s="92"/>
      <c r="N790" s="93"/>
      <c r="O790" s="84">
        <v>1</v>
      </c>
      <c r="P790" s="85"/>
      <c r="Q790" s="85"/>
      <c r="R790" s="86"/>
      <c r="S790" s="72">
        <v>0.38</v>
      </c>
      <c r="T790" s="73"/>
      <c r="U790" s="73"/>
      <c r="V790" s="74"/>
      <c r="W790" s="87">
        <f>ABS(S790/E788*10^6*I788)</f>
        <v>0.0025283360631403735</v>
      </c>
      <c r="X790" s="70"/>
      <c r="Y790" s="70"/>
      <c r="Z790" s="71"/>
      <c r="AA790" s="94"/>
      <c r="AB790" s="96"/>
      <c r="AC790" s="94"/>
      <c r="AD790" s="96"/>
      <c r="AE790" s="72">
        <v>2.085714</v>
      </c>
      <c r="AF790" s="73"/>
      <c r="AG790" s="74"/>
      <c r="AH790" s="72">
        <f t="shared" si="138"/>
        <v>1.3</v>
      </c>
      <c r="AI790" s="73"/>
      <c r="AJ790" s="74"/>
      <c r="AK790" s="78"/>
      <c r="AL790" s="79"/>
      <c r="AM790" s="80"/>
      <c r="AN790" s="88">
        <f>Z784*AH790*AK788</f>
        <v>65</v>
      </c>
      <c r="AO790" s="89"/>
      <c r="AP790" s="89"/>
      <c r="AQ790" s="90"/>
      <c r="AR790" s="88">
        <f>AH785*AH790*AK788</f>
        <v>19.5</v>
      </c>
      <c r="AS790" s="89"/>
      <c r="AT790" s="89"/>
      <c r="AU790" s="90"/>
      <c r="AV790" s="69">
        <f>AH359</f>
        <v>1095000</v>
      </c>
      <c r="AW790" s="70"/>
      <c r="AX790" s="70"/>
      <c r="AY790" s="71"/>
      <c r="AZ790" s="69" t="str">
        <f t="shared" si="139"/>
        <v>∞</v>
      </c>
      <c r="BA790" s="70"/>
      <c r="BB790" s="70"/>
      <c r="BC790" s="71"/>
      <c r="BD790" s="72">
        <f t="shared" si="140"/>
        <v>0</v>
      </c>
      <c r="BE790" s="73"/>
      <c r="BF790" s="74"/>
      <c r="BG790" s="78"/>
      <c r="BH790" s="79"/>
      <c r="BI790" s="80"/>
      <c r="BJ790" s="137"/>
      <c r="BK790" s="138"/>
      <c r="BL790" s="139"/>
    </row>
    <row r="791" spans="2:64" ht="18.75" customHeight="1">
      <c r="B791" s="97"/>
      <c r="C791" s="98"/>
      <c r="D791" s="99"/>
      <c r="E791" s="81"/>
      <c r="F791" s="82"/>
      <c r="G791" s="82"/>
      <c r="H791" s="83"/>
      <c r="I791" s="140"/>
      <c r="J791" s="141"/>
      <c r="K791" s="142"/>
      <c r="L791" s="97"/>
      <c r="M791" s="98"/>
      <c r="N791" s="99"/>
      <c r="O791" s="84">
        <v>2</v>
      </c>
      <c r="P791" s="85"/>
      <c r="Q791" s="85"/>
      <c r="R791" s="86"/>
      <c r="S791" s="72">
        <v>0.38</v>
      </c>
      <c r="T791" s="73"/>
      <c r="U791" s="73"/>
      <c r="V791" s="74"/>
      <c r="W791" s="87">
        <f>ABS(S791/E788*10^6*I788)</f>
        <v>0.0025283360631403735</v>
      </c>
      <c r="X791" s="70"/>
      <c r="Y791" s="70"/>
      <c r="Z791" s="71"/>
      <c r="AA791" s="97"/>
      <c r="AB791" s="99"/>
      <c r="AC791" s="97"/>
      <c r="AD791" s="99"/>
      <c r="AE791" s="72">
        <v>2.085714</v>
      </c>
      <c r="AF791" s="73"/>
      <c r="AG791" s="74"/>
      <c r="AH791" s="72">
        <f t="shared" si="138"/>
        <v>1.3</v>
      </c>
      <c r="AI791" s="73"/>
      <c r="AJ791" s="74"/>
      <c r="AK791" s="81"/>
      <c r="AL791" s="82"/>
      <c r="AM791" s="83"/>
      <c r="AN791" s="88">
        <f>Z784*AH791*AK788</f>
        <v>65</v>
      </c>
      <c r="AO791" s="89"/>
      <c r="AP791" s="89"/>
      <c r="AQ791" s="90"/>
      <c r="AR791" s="88">
        <f>AH785*AH791*AK788</f>
        <v>19.5</v>
      </c>
      <c r="AS791" s="89"/>
      <c r="AT791" s="89"/>
      <c r="AU791" s="90"/>
      <c r="AV791" s="69">
        <f>AH359</f>
        <v>1095000</v>
      </c>
      <c r="AW791" s="70"/>
      <c r="AX791" s="70"/>
      <c r="AY791" s="71"/>
      <c r="AZ791" s="69" t="str">
        <f t="shared" si="139"/>
        <v>∞</v>
      </c>
      <c r="BA791" s="70"/>
      <c r="BB791" s="70"/>
      <c r="BC791" s="71"/>
      <c r="BD791" s="72">
        <f t="shared" si="140"/>
        <v>0</v>
      </c>
      <c r="BE791" s="73"/>
      <c r="BF791" s="74"/>
      <c r="BG791" s="81"/>
      <c r="BH791" s="82"/>
      <c r="BI791" s="83"/>
      <c r="BJ791" s="122"/>
      <c r="BK791" s="123"/>
      <c r="BL791" s="124"/>
    </row>
    <row r="792" spans="2:64" ht="18.75" customHeight="1">
      <c r="B792" s="91">
        <v>201</v>
      </c>
      <c r="C792" s="92"/>
      <c r="D792" s="93"/>
      <c r="E792" s="130">
        <v>128503486833.333</v>
      </c>
      <c r="F792" s="76"/>
      <c r="G792" s="76"/>
      <c r="H792" s="77"/>
      <c r="I792" s="131">
        <v>855</v>
      </c>
      <c r="J792" s="132"/>
      <c r="K792" s="133"/>
      <c r="L792" s="91">
        <v>1</v>
      </c>
      <c r="M792" s="92"/>
      <c r="N792" s="93"/>
      <c r="O792" s="84">
        <v>1</v>
      </c>
      <c r="P792" s="85"/>
      <c r="Q792" s="85"/>
      <c r="R792" s="86"/>
      <c r="S792" s="72">
        <v>0.71</v>
      </c>
      <c r="T792" s="73"/>
      <c r="U792" s="73"/>
      <c r="V792" s="74"/>
      <c r="W792" s="87">
        <f>ABS(S792/E792*10^6*I792)</f>
        <v>0.00472399632849912</v>
      </c>
      <c r="X792" s="70"/>
      <c r="Y792" s="70"/>
      <c r="Z792" s="71"/>
      <c r="AA792" s="91">
        <v>14</v>
      </c>
      <c r="AB792" s="93"/>
      <c r="AC792" s="91">
        <v>0</v>
      </c>
      <c r="AD792" s="93"/>
      <c r="AE792" s="72">
        <v>2.42</v>
      </c>
      <c r="AF792" s="73"/>
      <c r="AG792" s="74"/>
      <c r="AH792" s="72">
        <f t="shared" si="138"/>
        <v>1.3</v>
      </c>
      <c r="AI792" s="73"/>
      <c r="AJ792" s="74"/>
      <c r="AK792" s="75">
        <f>IF(AA792&lt;25,1,IF(AC792&lt;=12,1,(25/AA792)^(1/4)))</f>
        <v>1</v>
      </c>
      <c r="AL792" s="76"/>
      <c r="AM792" s="77"/>
      <c r="AN792" s="88">
        <f>Z784*AH792*AK792</f>
        <v>65</v>
      </c>
      <c r="AO792" s="89"/>
      <c r="AP792" s="89"/>
      <c r="AQ792" s="90"/>
      <c r="AR792" s="88">
        <f>AH785*AH792*AK792</f>
        <v>19.5</v>
      </c>
      <c r="AS792" s="89"/>
      <c r="AT792" s="89"/>
      <c r="AU792" s="90"/>
      <c r="AV792" s="69">
        <f>AH359</f>
        <v>1095000</v>
      </c>
      <c r="AW792" s="70"/>
      <c r="AX792" s="70"/>
      <c r="AY792" s="71"/>
      <c r="AZ792" s="69" t="str">
        <f t="shared" si="139"/>
        <v>∞</v>
      </c>
      <c r="BA792" s="70"/>
      <c r="BB792" s="70"/>
      <c r="BC792" s="71"/>
      <c r="BD792" s="72">
        <f t="shared" si="140"/>
        <v>0</v>
      </c>
      <c r="BE792" s="73"/>
      <c r="BF792" s="74"/>
      <c r="BG792" s="75">
        <f>SUM(BD792:BD795)</f>
        <v>0</v>
      </c>
      <c r="BH792" s="76"/>
      <c r="BI792" s="77"/>
      <c r="BJ792" s="114" t="str">
        <f>IF(BG792&lt;=1,"O.K","N.G")</f>
        <v>O.K</v>
      </c>
      <c r="BK792" s="117"/>
      <c r="BL792" s="118"/>
    </row>
    <row r="793" spans="2:64" ht="18.75" customHeight="1">
      <c r="B793" s="94"/>
      <c r="C793" s="95"/>
      <c r="D793" s="96"/>
      <c r="E793" s="78"/>
      <c r="F793" s="79"/>
      <c r="G793" s="79"/>
      <c r="H793" s="80"/>
      <c r="I793" s="134"/>
      <c r="J793" s="135"/>
      <c r="K793" s="136"/>
      <c r="L793" s="97"/>
      <c r="M793" s="98"/>
      <c r="N793" s="99"/>
      <c r="O793" s="84">
        <v>2</v>
      </c>
      <c r="P793" s="85"/>
      <c r="Q793" s="85"/>
      <c r="R793" s="86"/>
      <c r="S793" s="72">
        <v>0.05</v>
      </c>
      <c r="T793" s="73"/>
      <c r="U793" s="73"/>
      <c r="V793" s="74"/>
      <c r="W793" s="87">
        <f>ABS(S793/E792*10^6*I792)</f>
        <v>0.0003326757977816282</v>
      </c>
      <c r="X793" s="70"/>
      <c r="Y793" s="70"/>
      <c r="Z793" s="71"/>
      <c r="AA793" s="94"/>
      <c r="AB793" s="96"/>
      <c r="AC793" s="94"/>
      <c r="AD793" s="96"/>
      <c r="AE793" s="72">
        <v>1.074627</v>
      </c>
      <c r="AF793" s="73"/>
      <c r="AG793" s="74"/>
      <c r="AH793" s="72">
        <f t="shared" si="138"/>
        <v>1.3</v>
      </c>
      <c r="AI793" s="73"/>
      <c r="AJ793" s="74"/>
      <c r="AK793" s="78"/>
      <c r="AL793" s="79"/>
      <c r="AM793" s="80"/>
      <c r="AN793" s="88">
        <f>Z784*AH793*AK792</f>
        <v>65</v>
      </c>
      <c r="AO793" s="89"/>
      <c r="AP793" s="89"/>
      <c r="AQ793" s="90"/>
      <c r="AR793" s="88">
        <f>AH785*AH793*AK792</f>
        <v>19.5</v>
      </c>
      <c r="AS793" s="89"/>
      <c r="AT793" s="89"/>
      <c r="AU793" s="90"/>
      <c r="AV793" s="69">
        <f>AH359</f>
        <v>1095000</v>
      </c>
      <c r="AW793" s="70"/>
      <c r="AX793" s="70"/>
      <c r="AY793" s="71"/>
      <c r="AZ793" s="69" t="str">
        <f t="shared" si="139"/>
        <v>∞</v>
      </c>
      <c r="BA793" s="70"/>
      <c r="BB793" s="70"/>
      <c r="BC793" s="71"/>
      <c r="BD793" s="72">
        <f t="shared" si="140"/>
        <v>0</v>
      </c>
      <c r="BE793" s="73"/>
      <c r="BF793" s="74"/>
      <c r="BG793" s="78"/>
      <c r="BH793" s="79"/>
      <c r="BI793" s="80"/>
      <c r="BJ793" s="137"/>
      <c r="BK793" s="138"/>
      <c r="BL793" s="139"/>
    </row>
    <row r="794" spans="2:64" ht="18.75" customHeight="1">
      <c r="B794" s="94"/>
      <c r="C794" s="95"/>
      <c r="D794" s="96"/>
      <c r="E794" s="78"/>
      <c r="F794" s="79"/>
      <c r="G794" s="79"/>
      <c r="H794" s="80"/>
      <c r="I794" s="134"/>
      <c r="J794" s="135"/>
      <c r="K794" s="136"/>
      <c r="L794" s="91">
        <v>2</v>
      </c>
      <c r="M794" s="92"/>
      <c r="N794" s="93"/>
      <c r="O794" s="84">
        <v>1</v>
      </c>
      <c r="P794" s="85"/>
      <c r="Q794" s="85"/>
      <c r="R794" s="86"/>
      <c r="S794" s="72">
        <v>0.38</v>
      </c>
      <c r="T794" s="73"/>
      <c r="U794" s="73"/>
      <c r="V794" s="74"/>
      <c r="W794" s="87">
        <f>ABS(S794/E792*10^6*I792)</f>
        <v>0.0025283360631403735</v>
      </c>
      <c r="X794" s="70"/>
      <c r="Y794" s="70"/>
      <c r="Z794" s="71"/>
      <c r="AA794" s="94"/>
      <c r="AB794" s="96"/>
      <c r="AC794" s="94"/>
      <c r="AD794" s="96"/>
      <c r="AE794" s="72">
        <v>2.085714</v>
      </c>
      <c r="AF794" s="73"/>
      <c r="AG794" s="74"/>
      <c r="AH794" s="72">
        <f t="shared" si="138"/>
        <v>1.3</v>
      </c>
      <c r="AI794" s="73"/>
      <c r="AJ794" s="74"/>
      <c r="AK794" s="78"/>
      <c r="AL794" s="79"/>
      <c r="AM794" s="80"/>
      <c r="AN794" s="88">
        <f>Z784*AH794*AK792</f>
        <v>65</v>
      </c>
      <c r="AO794" s="89"/>
      <c r="AP794" s="89"/>
      <c r="AQ794" s="90"/>
      <c r="AR794" s="88">
        <f>AH785*AH794*AK792</f>
        <v>19.5</v>
      </c>
      <c r="AS794" s="89"/>
      <c r="AT794" s="89"/>
      <c r="AU794" s="90"/>
      <c r="AV794" s="69">
        <f>AH359</f>
        <v>1095000</v>
      </c>
      <c r="AW794" s="70"/>
      <c r="AX794" s="70"/>
      <c r="AY794" s="71"/>
      <c r="AZ794" s="69" t="str">
        <f t="shared" si="139"/>
        <v>∞</v>
      </c>
      <c r="BA794" s="70"/>
      <c r="BB794" s="70"/>
      <c r="BC794" s="71"/>
      <c r="BD794" s="72">
        <f t="shared" si="140"/>
        <v>0</v>
      </c>
      <c r="BE794" s="73"/>
      <c r="BF794" s="74"/>
      <c r="BG794" s="78"/>
      <c r="BH794" s="79"/>
      <c r="BI794" s="80"/>
      <c r="BJ794" s="137"/>
      <c r="BK794" s="138"/>
      <c r="BL794" s="139"/>
    </row>
    <row r="795" spans="2:64" ht="18.75" customHeight="1">
      <c r="B795" s="97"/>
      <c r="C795" s="98"/>
      <c r="D795" s="99"/>
      <c r="E795" s="81"/>
      <c r="F795" s="82"/>
      <c r="G795" s="82"/>
      <c r="H795" s="83"/>
      <c r="I795" s="140"/>
      <c r="J795" s="141"/>
      <c r="K795" s="142"/>
      <c r="L795" s="97"/>
      <c r="M795" s="98"/>
      <c r="N795" s="99"/>
      <c r="O795" s="84">
        <v>2</v>
      </c>
      <c r="P795" s="85"/>
      <c r="Q795" s="85"/>
      <c r="R795" s="86"/>
      <c r="S795" s="72">
        <v>0.38</v>
      </c>
      <c r="T795" s="73"/>
      <c r="U795" s="73"/>
      <c r="V795" s="74"/>
      <c r="W795" s="87">
        <f>ABS(S795/E792*10^6*I792)</f>
        <v>0.0025283360631403735</v>
      </c>
      <c r="X795" s="70"/>
      <c r="Y795" s="70"/>
      <c r="Z795" s="71"/>
      <c r="AA795" s="97"/>
      <c r="AB795" s="99"/>
      <c r="AC795" s="97"/>
      <c r="AD795" s="99"/>
      <c r="AE795" s="72">
        <v>2.085714</v>
      </c>
      <c r="AF795" s="73"/>
      <c r="AG795" s="74"/>
      <c r="AH795" s="72">
        <f t="shared" si="138"/>
        <v>1.3</v>
      </c>
      <c r="AI795" s="73"/>
      <c r="AJ795" s="74"/>
      <c r="AK795" s="81"/>
      <c r="AL795" s="82"/>
      <c r="AM795" s="83"/>
      <c r="AN795" s="88">
        <f>Z784*AH795*AK792</f>
        <v>65</v>
      </c>
      <c r="AO795" s="89"/>
      <c r="AP795" s="89"/>
      <c r="AQ795" s="90"/>
      <c r="AR795" s="88">
        <f>AH785*AH795*AK792</f>
        <v>19.5</v>
      </c>
      <c r="AS795" s="89"/>
      <c r="AT795" s="89"/>
      <c r="AU795" s="90"/>
      <c r="AV795" s="69">
        <f>AH359</f>
        <v>1095000</v>
      </c>
      <c r="AW795" s="70"/>
      <c r="AX795" s="70"/>
      <c r="AY795" s="71"/>
      <c r="AZ795" s="69" t="str">
        <f t="shared" si="139"/>
        <v>∞</v>
      </c>
      <c r="BA795" s="70"/>
      <c r="BB795" s="70"/>
      <c r="BC795" s="71"/>
      <c r="BD795" s="72">
        <f t="shared" si="140"/>
        <v>0</v>
      </c>
      <c r="BE795" s="73"/>
      <c r="BF795" s="74"/>
      <c r="BG795" s="81"/>
      <c r="BH795" s="82"/>
      <c r="BI795" s="83"/>
      <c r="BJ795" s="122"/>
      <c r="BK795" s="123"/>
      <c r="BL795" s="124"/>
    </row>
    <row r="796" spans="2:64" ht="18.75" customHeight="1">
      <c r="B796" s="91">
        <v>301</v>
      </c>
      <c r="C796" s="92"/>
      <c r="D796" s="93"/>
      <c r="E796" s="130">
        <v>195223979166.666</v>
      </c>
      <c r="F796" s="76"/>
      <c r="G796" s="76"/>
      <c r="H796" s="77"/>
      <c r="I796" s="131">
        <v>845</v>
      </c>
      <c r="J796" s="132"/>
      <c r="K796" s="133"/>
      <c r="L796" s="91">
        <v>1</v>
      </c>
      <c r="M796" s="92"/>
      <c r="N796" s="93"/>
      <c r="O796" s="84">
        <v>1</v>
      </c>
      <c r="P796" s="85"/>
      <c r="Q796" s="85"/>
      <c r="R796" s="86"/>
      <c r="S796" s="72">
        <v>2519.13</v>
      </c>
      <c r="T796" s="73"/>
      <c r="U796" s="73"/>
      <c r="V796" s="74"/>
      <c r="W796" s="87">
        <f>ABS(S796/E796*10^6*I796)</f>
        <v>10.903705882271373</v>
      </c>
      <c r="X796" s="70"/>
      <c r="Y796" s="70"/>
      <c r="Z796" s="71"/>
      <c r="AA796" s="91">
        <v>14</v>
      </c>
      <c r="AB796" s="93"/>
      <c r="AC796" s="91">
        <v>0</v>
      </c>
      <c r="AD796" s="93"/>
      <c r="AE796" s="72">
        <v>1</v>
      </c>
      <c r="AF796" s="73"/>
      <c r="AG796" s="74"/>
      <c r="AH796" s="72">
        <f t="shared" si="138"/>
        <v>1.3</v>
      </c>
      <c r="AI796" s="73"/>
      <c r="AJ796" s="74"/>
      <c r="AK796" s="75">
        <f>IF(AA796&lt;25,1,IF(AC796&lt;=12,1,(25/AA796)^(1/4)))</f>
        <v>1</v>
      </c>
      <c r="AL796" s="76"/>
      <c r="AM796" s="77"/>
      <c r="AN796" s="88">
        <f>Z784*AH796*AK796</f>
        <v>65</v>
      </c>
      <c r="AO796" s="89"/>
      <c r="AP796" s="89"/>
      <c r="AQ796" s="90"/>
      <c r="AR796" s="88">
        <f>AH785*AH796*AK796</f>
        <v>19.5</v>
      </c>
      <c r="AS796" s="89"/>
      <c r="AT796" s="89"/>
      <c r="AU796" s="90"/>
      <c r="AV796" s="69">
        <f>AH359</f>
        <v>1095000</v>
      </c>
      <c r="AW796" s="70"/>
      <c r="AX796" s="70"/>
      <c r="AY796" s="71"/>
      <c r="AZ796" s="69" t="str">
        <f t="shared" si="139"/>
        <v>∞</v>
      </c>
      <c r="BA796" s="70"/>
      <c r="BB796" s="70"/>
      <c r="BC796" s="71"/>
      <c r="BD796" s="72">
        <f t="shared" si="140"/>
        <v>0</v>
      </c>
      <c r="BE796" s="73"/>
      <c r="BF796" s="74"/>
      <c r="BG796" s="75">
        <f>SUM(BD796:BD799)</f>
        <v>0</v>
      </c>
      <c r="BH796" s="76"/>
      <c r="BI796" s="77"/>
      <c r="BJ796" s="114" t="str">
        <f>IF(BG796&lt;=1,"O.K","N.G")</f>
        <v>O.K</v>
      </c>
      <c r="BK796" s="117"/>
      <c r="BL796" s="118"/>
    </row>
    <row r="797" spans="2:64" ht="18.75" customHeight="1">
      <c r="B797" s="94"/>
      <c r="C797" s="95"/>
      <c r="D797" s="96"/>
      <c r="E797" s="78"/>
      <c r="F797" s="79"/>
      <c r="G797" s="79"/>
      <c r="H797" s="80"/>
      <c r="I797" s="134"/>
      <c r="J797" s="135"/>
      <c r="K797" s="136"/>
      <c r="L797" s="97"/>
      <c r="M797" s="98"/>
      <c r="N797" s="99"/>
      <c r="O797" s="84">
        <v>2</v>
      </c>
      <c r="P797" s="85"/>
      <c r="Q797" s="85"/>
      <c r="R797" s="86"/>
      <c r="S797" s="72">
        <v>86.87</v>
      </c>
      <c r="T797" s="73"/>
      <c r="U797" s="73"/>
      <c r="V797" s="74"/>
      <c r="W797" s="87">
        <f>ABS(S797/E796*10^6*I796)</f>
        <v>0.37600478339463</v>
      </c>
      <c r="X797" s="70"/>
      <c r="Y797" s="70"/>
      <c r="Z797" s="71"/>
      <c r="AA797" s="94"/>
      <c r="AB797" s="96"/>
      <c r="AC797" s="94"/>
      <c r="AD797" s="96"/>
      <c r="AE797" s="72">
        <v>1</v>
      </c>
      <c r="AF797" s="73"/>
      <c r="AG797" s="74"/>
      <c r="AH797" s="72">
        <f t="shared" si="138"/>
        <v>1.3</v>
      </c>
      <c r="AI797" s="73"/>
      <c r="AJ797" s="74"/>
      <c r="AK797" s="78"/>
      <c r="AL797" s="79"/>
      <c r="AM797" s="80"/>
      <c r="AN797" s="88">
        <f>Z784*AH797*AK796</f>
        <v>65</v>
      </c>
      <c r="AO797" s="89"/>
      <c r="AP797" s="89"/>
      <c r="AQ797" s="90"/>
      <c r="AR797" s="88">
        <f>AH785*AH797*AK796</f>
        <v>19.5</v>
      </c>
      <c r="AS797" s="89"/>
      <c r="AT797" s="89"/>
      <c r="AU797" s="90"/>
      <c r="AV797" s="69">
        <f>AH359</f>
        <v>1095000</v>
      </c>
      <c r="AW797" s="70"/>
      <c r="AX797" s="70"/>
      <c r="AY797" s="71"/>
      <c r="AZ797" s="69" t="str">
        <f t="shared" si="139"/>
        <v>∞</v>
      </c>
      <c r="BA797" s="70"/>
      <c r="BB797" s="70"/>
      <c r="BC797" s="71"/>
      <c r="BD797" s="72">
        <f t="shared" si="140"/>
        <v>0</v>
      </c>
      <c r="BE797" s="73"/>
      <c r="BF797" s="74"/>
      <c r="BG797" s="78"/>
      <c r="BH797" s="79"/>
      <c r="BI797" s="80"/>
      <c r="BJ797" s="137"/>
      <c r="BK797" s="138"/>
      <c r="BL797" s="139"/>
    </row>
    <row r="798" spans="2:64" ht="18.75" customHeight="1">
      <c r="B798" s="94"/>
      <c r="C798" s="95"/>
      <c r="D798" s="96"/>
      <c r="E798" s="78"/>
      <c r="F798" s="79"/>
      <c r="G798" s="79"/>
      <c r="H798" s="80"/>
      <c r="I798" s="134"/>
      <c r="J798" s="135"/>
      <c r="K798" s="136"/>
      <c r="L798" s="91">
        <v>2</v>
      </c>
      <c r="M798" s="92"/>
      <c r="N798" s="93"/>
      <c r="O798" s="84">
        <v>1</v>
      </c>
      <c r="P798" s="85"/>
      <c r="Q798" s="85"/>
      <c r="R798" s="86"/>
      <c r="S798" s="72">
        <v>815.93</v>
      </c>
      <c r="T798" s="73"/>
      <c r="U798" s="73"/>
      <c r="V798" s="74"/>
      <c r="W798" s="87">
        <f>ABS(S798/E796*10^6*I796)</f>
        <v>3.531640185509156</v>
      </c>
      <c r="X798" s="70"/>
      <c r="Y798" s="70"/>
      <c r="Z798" s="71"/>
      <c r="AA798" s="94"/>
      <c r="AB798" s="96"/>
      <c r="AC798" s="94"/>
      <c r="AD798" s="96"/>
      <c r="AE798" s="72">
        <v>1</v>
      </c>
      <c r="AF798" s="73"/>
      <c r="AG798" s="74"/>
      <c r="AH798" s="72">
        <f t="shared" si="138"/>
        <v>1.3</v>
      </c>
      <c r="AI798" s="73"/>
      <c r="AJ798" s="74"/>
      <c r="AK798" s="78"/>
      <c r="AL798" s="79"/>
      <c r="AM798" s="80"/>
      <c r="AN798" s="88">
        <f>Z784*AH798*AK796</f>
        <v>65</v>
      </c>
      <c r="AO798" s="89"/>
      <c r="AP798" s="89"/>
      <c r="AQ798" s="90"/>
      <c r="AR798" s="88">
        <f>AH785*AH798*AK796</f>
        <v>19.5</v>
      </c>
      <c r="AS798" s="89"/>
      <c r="AT798" s="89"/>
      <c r="AU798" s="90"/>
      <c r="AV798" s="69">
        <f>AH359</f>
        <v>1095000</v>
      </c>
      <c r="AW798" s="70"/>
      <c r="AX798" s="70"/>
      <c r="AY798" s="71"/>
      <c r="AZ798" s="69" t="str">
        <f t="shared" si="139"/>
        <v>∞</v>
      </c>
      <c r="BA798" s="70"/>
      <c r="BB798" s="70"/>
      <c r="BC798" s="71"/>
      <c r="BD798" s="72">
        <f t="shared" si="140"/>
        <v>0</v>
      </c>
      <c r="BE798" s="73"/>
      <c r="BF798" s="74"/>
      <c r="BG798" s="78"/>
      <c r="BH798" s="79"/>
      <c r="BI798" s="80"/>
      <c r="BJ798" s="137"/>
      <c r="BK798" s="138"/>
      <c r="BL798" s="139"/>
    </row>
    <row r="799" spans="2:64" ht="18.75" customHeight="1">
      <c r="B799" s="97"/>
      <c r="C799" s="98"/>
      <c r="D799" s="99"/>
      <c r="E799" s="81"/>
      <c r="F799" s="82"/>
      <c r="G799" s="82"/>
      <c r="H799" s="83"/>
      <c r="I799" s="140"/>
      <c r="J799" s="141"/>
      <c r="K799" s="142"/>
      <c r="L799" s="97"/>
      <c r="M799" s="98"/>
      <c r="N799" s="99"/>
      <c r="O799" s="84">
        <v>2</v>
      </c>
      <c r="P799" s="85"/>
      <c r="Q799" s="85"/>
      <c r="R799" s="86"/>
      <c r="S799" s="72">
        <v>644.32</v>
      </c>
      <c r="T799" s="73"/>
      <c r="U799" s="73"/>
      <c r="V799" s="74"/>
      <c r="W799" s="87">
        <f>ABS(S799/E796*10^6*I796)</f>
        <v>2.7888500292025786</v>
      </c>
      <c r="X799" s="70"/>
      <c r="Y799" s="70"/>
      <c r="Z799" s="71"/>
      <c r="AA799" s="97"/>
      <c r="AB799" s="99"/>
      <c r="AC799" s="97"/>
      <c r="AD799" s="99"/>
      <c r="AE799" s="72">
        <v>1</v>
      </c>
      <c r="AF799" s="73"/>
      <c r="AG799" s="74"/>
      <c r="AH799" s="72">
        <f t="shared" si="138"/>
        <v>1.3</v>
      </c>
      <c r="AI799" s="73"/>
      <c r="AJ799" s="74"/>
      <c r="AK799" s="81"/>
      <c r="AL799" s="82"/>
      <c r="AM799" s="83"/>
      <c r="AN799" s="88">
        <f>Z784*AH799*AK796</f>
        <v>65</v>
      </c>
      <c r="AO799" s="89"/>
      <c r="AP799" s="89"/>
      <c r="AQ799" s="90"/>
      <c r="AR799" s="88">
        <f>AH785*AH799*AK796</f>
        <v>19.5</v>
      </c>
      <c r="AS799" s="89"/>
      <c r="AT799" s="89"/>
      <c r="AU799" s="90"/>
      <c r="AV799" s="69">
        <f>AH359</f>
        <v>1095000</v>
      </c>
      <c r="AW799" s="70"/>
      <c r="AX799" s="70"/>
      <c r="AY799" s="71"/>
      <c r="AZ799" s="69" t="str">
        <f t="shared" si="139"/>
        <v>∞</v>
      </c>
      <c r="BA799" s="70"/>
      <c r="BB799" s="70"/>
      <c r="BC799" s="71"/>
      <c r="BD799" s="72">
        <f t="shared" si="140"/>
        <v>0</v>
      </c>
      <c r="BE799" s="73"/>
      <c r="BF799" s="74"/>
      <c r="BG799" s="81"/>
      <c r="BH799" s="82"/>
      <c r="BI799" s="83"/>
      <c r="BJ799" s="122"/>
      <c r="BK799" s="123"/>
      <c r="BL799" s="124"/>
    </row>
    <row r="800" spans="2:64" ht="18.75" customHeight="1">
      <c r="B800" s="91">
        <v>401</v>
      </c>
      <c r="C800" s="92"/>
      <c r="D800" s="93"/>
      <c r="E800" s="130">
        <v>228592821333.333</v>
      </c>
      <c r="F800" s="76"/>
      <c r="G800" s="76"/>
      <c r="H800" s="77"/>
      <c r="I800" s="131">
        <v>840</v>
      </c>
      <c r="J800" s="132"/>
      <c r="K800" s="133"/>
      <c r="L800" s="91">
        <v>1</v>
      </c>
      <c r="M800" s="92"/>
      <c r="N800" s="93"/>
      <c r="O800" s="84">
        <v>1</v>
      </c>
      <c r="P800" s="85"/>
      <c r="Q800" s="85"/>
      <c r="R800" s="86"/>
      <c r="S800" s="72">
        <v>4199.53</v>
      </c>
      <c r="T800" s="73"/>
      <c r="U800" s="73"/>
      <c r="V800" s="74"/>
      <c r="W800" s="87">
        <f>ABS(S800/E800*10^6*I800)</f>
        <v>15.43182843373748</v>
      </c>
      <c r="X800" s="70"/>
      <c r="Y800" s="70"/>
      <c r="Z800" s="71"/>
      <c r="AA800" s="91">
        <v>14</v>
      </c>
      <c r="AB800" s="93"/>
      <c r="AC800" s="91">
        <v>0</v>
      </c>
      <c r="AD800" s="93"/>
      <c r="AE800" s="72">
        <v>1</v>
      </c>
      <c r="AF800" s="73"/>
      <c r="AG800" s="74"/>
      <c r="AH800" s="72">
        <f t="shared" si="138"/>
        <v>1.3</v>
      </c>
      <c r="AI800" s="73"/>
      <c r="AJ800" s="74"/>
      <c r="AK800" s="75">
        <f>IF(AA800&lt;25,1,IF(AC800&lt;=12,1,(25/AA800)^(1/4)))</f>
        <v>1</v>
      </c>
      <c r="AL800" s="76"/>
      <c r="AM800" s="77"/>
      <c r="AN800" s="88">
        <f>Z784*AH800*AK800</f>
        <v>65</v>
      </c>
      <c r="AO800" s="89"/>
      <c r="AP800" s="89"/>
      <c r="AQ800" s="90"/>
      <c r="AR800" s="88">
        <f>AH785*AH800*AK800</f>
        <v>19.5</v>
      </c>
      <c r="AS800" s="89"/>
      <c r="AT800" s="89"/>
      <c r="AU800" s="90"/>
      <c r="AV800" s="69">
        <f>AH359</f>
        <v>1095000</v>
      </c>
      <c r="AW800" s="70"/>
      <c r="AX800" s="70"/>
      <c r="AY800" s="71"/>
      <c r="AZ800" s="69" t="str">
        <f t="shared" si="139"/>
        <v>∞</v>
      </c>
      <c r="BA800" s="70"/>
      <c r="BB800" s="70"/>
      <c r="BC800" s="71"/>
      <c r="BD800" s="72">
        <f t="shared" si="140"/>
        <v>0</v>
      </c>
      <c r="BE800" s="73"/>
      <c r="BF800" s="74"/>
      <c r="BG800" s="75">
        <f>SUM(BD800:BD803)</f>
        <v>0</v>
      </c>
      <c r="BH800" s="76"/>
      <c r="BI800" s="77"/>
      <c r="BJ800" s="114" t="str">
        <f>IF(BG800&lt;=1,"O.K","N.G")</f>
        <v>O.K</v>
      </c>
      <c r="BK800" s="117"/>
      <c r="BL800" s="118"/>
    </row>
    <row r="801" spans="2:64" ht="18.75" customHeight="1">
      <c r="B801" s="94"/>
      <c r="C801" s="95"/>
      <c r="D801" s="96"/>
      <c r="E801" s="78"/>
      <c r="F801" s="79"/>
      <c r="G801" s="79"/>
      <c r="H801" s="80"/>
      <c r="I801" s="134"/>
      <c r="J801" s="135"/>
      <c r="K801" s="136"/>
      <c r="L801" s="97"/>
      <c r="M801" s="98"/>
      <c r="N801" s="99"/>
      <c r="O801" s="84">
        <v>2</v>
      </c>
      <c r="P801" s="85"/>
      <c r="Q801" s="85"/>
      <c r="R801" s="86"/>
      <c r="S801" s="72">
        <v>168.83</v>
      </c>
      <c r="T801" s="73"/>
      <c r="U801" s="73"/>
      <c r="V801" s="74"/>
      <c r="W801" s="87">
        <f>ABS(S801/E800*10^6*I800)</f>
        <v>0.6203921854273928</v>
      </c>
      <c r="X801" s="70"/>
      <c r="Y801" s="70"/>
      <c r="Z801" s="71"/>
      <c r="AA801" s="94"/>
      <c r="AB801" s="96"/>
      <c r="AC801" s="94"/>
      <c r="AD801" s="96"/>
      <c r="AE801" s="72">
        <v>1</v>
      </c>
      <c r="AF801" s="73"/>
      <c r="AG801" s="74"/>
      <c r="AH801" s="72">
        <f t="shared" si="138"/>
        <v>1.3</v>
      </c>
      <c r="AI801" s="73"/>
      <c r="AJ801" s="74"/>
      <c r="AK801" s="78"/>
      <c r="AL801" s="79"/>
      <c r="AM801" s="80"/>
      <c r="AN801" s="88">
        <f>Z784*AH801*AK800</f>
        <v>65</v>
      </c>
      <c r="AO801" s="89"/>
      <c r="AP801" s="89"/>
      <c r="AQ801" s="90"/>
      <c r="AR801" s="88">
        <f>AH785*AH801*AK800</f>
        <v>19.5</v>
      </c>
      <c r="AS801" s="89"/>
      <c r="AT801" s="89"/>
      <c r="AU801" s="90"/>
      <c r="AV801" s="69">
        <f>AH359</f>
        <v>1095000</v>
      </c>
      <c r="AW801" s="70"/>
      <c r="AX801" s="70"/>
      <c r="AY801" s="71"/>
      <c r="AZ801" s="69" t="str">
        <f t="shared" si="139"/>
        <v>∞</v>
      </c>
      <c r="BA801" s="70"/>
      <c r="BB801" s="70"/>
      <c r="BC801" s="71"/>
      <c r="BD801" s="72">
        <f t="shared" si="140"/>
        <v>0</v>
      </c>
      <c r="BE801" s="73"/>
      <c r="BF801" s="74"/>
      <c r="BG801" s="78"/>
      <c r="BH801" s="79"/>
      <c r="BI801" s="80"/>
      <c r="BJ801" s="137"/>
      <c r="BK801" s="138"/>
      <c r="BL801" s="139"/>
    </row>
    <row r="802" spans="2:64" ht="18.75" customHeight="1">
      <c r="B802" s="94"/>
      <c r="C802" s="95"/>
      <c r="D802" s="96"/>
      <c r="E802" s="78"/>
      <c r="F802" s="79"/>
      <c r="G802" s="79"/>
      <c r="H802" s="80"/>
      <c r="I802" s="134"/>
      <c r="J802" s="135"/>
      <c r="K802" s="136"/>
      <c r="L802" s="91">
        <v>2</v>
      </c>
      <c r="M802" s="92"/>
      <c r="N802" s="93"/>
      <c r="O802" s="84">
        <v>1</v>
      </c>
      <c r="P802" s="85"/>
      <c r="Q802" s="85"/>
      <c r="R802" s="86"/>
      <c r="S802" s="72">
        <v>1514.45</v>
      </c>
      <c r="T802" s="73"/>
      <c r="U802" s="73"/>
      <c r="V802" s="74"/>
      <c r="W802" s="87">
        <f>ABS(S802/E800*10^6*I800)</f>
        <v>5.565082895341557</v>
      </c>
      <c r="X802" s="70"/>
      <c r="Y802" s="70"/>
      <c r="Z802" s="71"/>
      <c r="AA802" s="94"/>
      <c r="AB802" s="96"/>
      <c r="AC802" s="94"/>
      <c r="AD802" s="96"/>
      <c r="AE802" s="72">
        <v>1</v>
      </c>
      <c r="AF802" s="73"/>
      <c r="AG802" s="74"/>
      <c r="AH802" s="72">
        <f t="shared" si="138"/>
        <v>1.3</v>
      </c>
      <c r="AI802" s="73"/>
      <c r="AJ802" s="74"/>
      <c r="AK802" s="78"/>
      <c r="AL802" s="79"/>
      <c r="AM802" s="80"/>
      <c r="AN802" s="88">
        <f>Z784*AH802*AK800</f>
        <v>65</v>
      </c>
      <c r="AO802" s="89"/>
      <c r="AP802" s="89"/>
      <c r="AQ802" s="90"/>
      <c r="AR802" s="88">
        <f>AH785*AH802*AK800</f>
        <v>19.5</v>
      </c>
      <c r="AS802" s="89"/>
      <c r="AT802" s="89"/>
      <c r="AU802" s="90"/>
      <c r="AV802" s="69">
        <f>AH359</f>
        <v>1095000</v>
      </c>
      <c r="AW802" s="70"/>
      <c r="AX802" s="70"/>
      <c r="AY802" s="71"/>
      <c r="AZ802" s="69" t="str">
        <f t="shared" si="139"/>
        <v>∞</v>
      </c>
      <c r="BA802" s="70"/>
      <c r="BB802" s="70"/>
      <c r="BC802" s="71"/>
      <c r="BD802" s="72">
        <f t="shared" si="140"/>
        <v>0</v>
      </c>
      <c r="BE802" s="73"/>
      <c r="BF802" s="74"/>
      <c r="BG802" s="78"/>
      <c r="BH802" s="79"/>
      <c r="BI802" s="80"/>
      <c r="BJ802" s="137"/>
      <c r="BK802" s="138"/>
      <c r="BL802" s="139"/>
    </row>
    <row r="803" spans="2:64" ht="18.75" customHeight="1">
      <c r="B803" s="97"/>
      <c r="C803" s="98"/>
      <c r="D803" s="99"/>
      <c r="E803" s="81"/>
      <c r="F803" s="82"/>
      <c r="G803" s="82"/>
      <c r="H803" s="83"/>
      <c r="I803" s="140"/>
      <c r="J803" s="141"/>
      <c r="K803" s="142"/>
      <c r="L803" s="97"/>
      <c r="M803" s="98"/>
      <c r="N803" s="99"/>
      <c r="O803" s="84">
        <v>2</v>
      </c>
      <c r="P803" s="85"/>
      <c r="Q803" s="85"/>
      <c r="R803" s="86"/>
      <c r="S803" s="72">
        <v>87.89</v>
      </c>
      <c r="T803" s="73"/>
      <c r="U803" s="73"/>
      <c r="V803" s="74"/>
      <c r="W803" s="87">
        <f>ABS(S803/E800*10^6*I800)</f>
        <v>0.32296552258019046</v>
      </c>
      <c r="X803" s="70"/>
      <c r="Y803" s="70"/>
      <c r="Z803" s="71"/>
      <c r="AA803" s="97"/>
      <c r="AB803" s="99"/>
      <c r="AC803" s="97"/>
      <c r="AD803" s="99"/>
      <c r="AE803" s="72">
        <v>1</v>
      </c>
      <c r="AF803" s="73"/>
      <c r="AG803" s="74"/>
      <c r="AH803" s="72">
        <f t="shared" si="138"/>
        <v>1.3</v>
      </c>
      <c r="AI803" s="73"/>
      <c r="AJ803" s="74"/>
      <c r="AK803" s="81"/>
      <c r="AL803" s="82"/>
      <c r="AM803" s="83"/>
      <c r="AN803" s="88">
        <f>Z784*AH803*AK800</f>
        <v>65</v>
      </c>
      <c r="AO803" s="89"/>
      <c r="AP803" s="89"/>
      <c r="AQ803" s="90"/>
      <c r="AR803" s="88">
        <f>AH785*AH803*AK800</f>
        <v>19.5</v>
      </c>
      <c r="AS803" s="89"/>
      <c r="AT803" s="89"/>
      <c r="AU803" s="90"/>
      <c r="AV803" s="69">
        <f>AH359</f>
        <v>1095000</v>
      </c>
      <c r="AW803" s="70"/>
      <c r="AX803" s="70"/>
      <c r="AY803" s="71"/>
      <c r="AZ803" s="69" t="str">
        <f t="shared" si="139"/>
        <v>∞</v>
      </c>
      <c r="BA803" s="70"/>
      <c r="BB803" s="70"/>
      <c r="BC803" s="71"/>
      <c r="BD803" s="72">
        <f t="shared" si="140"/>
        <v>0</v>
      </c>
      <c r="BE803" s="73"/>
      <c r="BF803" s="74"/>
      <c r="BG803" s="81"/>
      <c r="BH803" s="82"/>
      <c r="BI803" s="83"/>
      <c r="BJ803" s="122"/>
      <c r="BK803" s="123"/>
      <c r="BL803" s="124"/>
    </row>
    <row r="804" spans="2:64" ht="18.75" customHeight="1">
      <c r="B804" s="91">
        <v>501</v>
      </c>
      <c r="C804" s="92"/>
      <c r="D804" s="93"/>
      <c r="E804" s="130">
        <v>228592821333.333</v>
      </c>
      <c r="F804" s="76"/>
      <c r="G804" s="76"/>
      <c r="H804" s="77"/>
      <c r="I804" s="131">
        <v>840</v>
      </c>
      <c r="J804" s="132"/>
      <c r="K804" s="133"/>
      <c r="L804" s="91">
        <v>1</v>
      </c>
      <c r="M804" s="92"/>
      <c r="N804" s="93"/>
      <c r="O804" s="84">
        <v>1</v>
      </c>
      <c r="P804" s="85"/>
      <c r="Q804" s="85"/>
      <c r="R804" s="86"/>
      <c r="S804" s="72">
        <v>5102.12</v>
      </c>
      <c r="T804" s="73"/>
      <c r="U804" s="73"/>
      <c r="V804" s="74"/>
      <c r="W804" s="87">
        <f>ABS(S804/E804*10^6*I804)</f>
        <v>18.748536261996147</v>
      </c>
      <c r="X804" s="70"/>
      <c r="Y804" s="70"/>
      <c r="Z804" s="71"/>
      <c r="AA804" s="91">
        <v>14</v>
      </c>
      <c r="AB804" s="93"/>
      <c r="AC804" s="91">
        <v>0</v>
      </c>
      <c r="AD804" s="93"/>
      <c r="AE804" s="72">
        <v>1</v>
      </c>
      <c r="AF804" s="73"/>
      <c r="AG804" s="74"/>
      <c r="AH804" s="72">
        <f t="shared" si="138"/>
        <v>1.3</v>
      </c>
      <c r="AI804" s="73"/>
      <c r="AJ804" s="74"/>
      <c r="AK804" s="75">
        <f>IF(AA804&lt;25,1,IF(AC804&lt;=12,1,(25/AA804)^(1/4)))</f>
        <v>1</v>
      </c>
      <c r="AL804" s="76"/>
      <c r="AM804" s="77"/>
      <c r="AN804" s="88">
        <f>Z784*AH804*AK804</f>
        <v>65</v>
      </c>
      <c r="AO804" s="89"/>
      <c r="AP804" s="89"/>
      <c r="AQ804" s="90"/>
      <c r="AR804" s="88">
        <f>AH785*AH804*AK804</f>
        <v>19.5</v>
      </c>
      <c r="AS804" s="89"/>
      <c r="AT804" s="89"/>
      <c r="AU804" s="90"/>
      <c r="AV804" s="69">
        <f>AH359</f>
        <v>1095000</v>
      </c>
      <c r="AW804" s="70"/>
      <c r="AX804" s="70"/>
      <c r="AY804" s="71"/>
      <c r="AZ804" s="69" t="str">
        <f t="shared" si="139"/>
        <v>∞</v>
      </c>
      <c r="BA804" s="70"/>
      <c r="BB804" s="70"/>
      <c r="BC804" s="71"/>
      <c r="BD804" s="72">
        <f t="shared" si="140"/>
        <v>0</v>
      </c>
      <c r="BE804" s="73"/>
      <c r="BF804" s="74"/>
      <c r="BG804" s="75">
        <f>SUM(BD804:BD807)</f>
        <v>0</v>
      </c>
      <c r="BH804" s="76"/>
      <c r="BI804" s="77"/>
      <c r="BJ804" s="114" t="str">
        <f>IF(BG804&lt;=1,"O.K","N.G")</f>
        <v>O.K</v>
      </c>
      <c r="BK804" s="117"/>
      <c r="BL804" s="118"/>
    </row>
    <row r="805" spans="2:64" ht="18.75" customHeight="1">
      <c r="B805" s="94"/>
      <c r="C805" s="95"/>
      <c r="D805" s="96"/>
      <c r="E805" s="78"/>
      <c r="F805" s="79"/>
      <c r="G805" s="79"/>
      <c r="H805" s="80"/>
      <c r="I805" s="134"/>
      <c r="J805" s="135"/>
      <c r="K805" s="136"/>
      <c r="L805" s="97"/>
      <c r="M805" s="98"/>
      <c r="N805" s="99"/>
      <c r="O805" s="84">
        <v>2</v>
      </c>
      <c r="P805" s="85"/>
      <c r="Q805" s="85"/>
      <c r="R805" s="86"/>
      <c r="S805" s="72">
        <v>250.19</v>
      </c>
      <c r="T805" s="73"/>
      <c r="U805" s="73"/>
      <c r="V805" s="74"/>
      <c r="W805" s="87">
        <f>ABS(S805/E804*10^6*I804)</f>
        <v>0.9193622038268044</v>
      </c>
      <c r="X805" s="70"/>
      <c r="Y805" s="70"/>
      <c r="Z805" s="71"/>
      <c r="AA805" s="94"/>
      <c r="AB805" s="96"/>
      <c r="AC805" s="94"/>
      <c r="AD805" s="96"/>
      <c r="AE805" s="72">
        <v>1</v>
      </c>
      <c r="AF805" s="73"/>
      <c r="AG805" s="74"/>
      <c r="AH805" s="72">
        <f t="shared" si="138"/>
        <v>1.3</v>
      </c>
      <c r="AI805" s="73"/>
      <c r="AJ805" s="74"/>
      <c r="AK805" s="78"/>
      <c r="AL805" s="79"/>
      <c r="AM805" s="80"/>
      <c r="AN805" s="88">
        <f>Z784*AH805*AK804</f>
        <v>65</v>
      </c>
      <c r="AO805" s="89"/>
      <c r="AP805" s="89"/>
      <c r="AQ805" s="90"/>
      <c r="AR805" s="88">
        <f>AH785*AH805*AK804</f>
        <v>19.5</v>
      </c>
      <c r="AS805" s="89"/>
      <c r="AT805" s="89"/>
      <c r="AU805" s="90"/>
      <c r="AV805" s="69">
        <f>AH359</f>
        <v>1095000</v>
      </c>
      <c r="AW805" s="70"/>
      <c r="AX805" s="70"/>
      <c r="AY805" s="71"/>
      <c r="AZ805" s="69" t="str">
        <f t="shared" si="139"/>
        <v>∞</v>
      </c>
      <c r="BA805" s="70"/>
      <c r="BB805" s="70"/>
      <c r="BC805" s="71"/>
      <c r="BD805" s="72">
        <f t="shared" si="140"/>
        <v>0</v>
      </c>
      <c r="BE805" s="73"/>
      <c r="BF805" s="74"/>
      <c r="BG805" s="78"/>
      <c r="BH805" s="79"/>
      <c r="BI805" s="80"/>
      <c r="BJ805" s="137"/>
      <c r="BK805" s="138"/>
      <c r="BL805" s="139"/>
    </row>
    <row r="806" spans="2:64" ht="18.75" customHeight="1">
      <c r="B806" s="94"/>
      <c r="C806" s="95"/>
      <c r="D806" s="96"/>
      <c r="E806" s="78"/>
      <c r="F806" s="79"/>
      <c r="G806" s="79"/>
      <c r="H806" s="80"/>
      <c r="I806" s="134"/>
      <c r="J806" s="135"/>
      <c r="K806" s="136"/>
      <c r="L806" s="91">
        <v>2</v>
      </c>
      <c r="M806" s="92"/>
      <c r="N806" s="93"/>
      <c r="O806" s="84">
        <v>1</v>
      </c>
      <c r="P806" s="85"/>
      <c r="Q806" s="85"/>
      <c r="R806" s="86"/>
      <c r="S806" s="72">
        <v>1945.68</v>
      </c>
      <c r="T806" s="73"/>
      <c r="U806" s="73"/>
      <c r="V806" s="74"/>
      <c r="W806" s="87">
        <f>ABS(S806/E804*10^6*I804)</f>
        <v>7.149704835292127</v>
      </c>
      <c r="X806" s="70"/>
      <c r="Y806" s="70"/>
      <c r="Z806" s="71"/>
      <c r="AA806" s="94"/>
      <c r="AB806" s="96"/>
      <c r="AC806" s="94"/>
      <c r="AD806" s="96"/>
      <c r="AE806" s="72">
        <v>1</v>
      </c>
      <c r="AF806" s="73"/>
      <c r="AG806" s="74"/>
      <c r="AH806" s="72">
        <f t="shared" si="138"/>
        <v>1.3</v>
      </c>
      <c r="AI806" s="73"/>
      <c r="AJ806" s="74"/>
      <c r="AK806" s="78"/>
      <c r="AL806" s="79"/>
      <c r="AM806" s="80"/>
      <c r="AN806" s="88">
        <f>Z784*AH806*AK804</f>
        <v>65</v>
      </c>
      <c r="AO806" s="89"/>
      <c r="AP806" s="89"/>
      <c r="AQ806" s="90"/>
      <c r="AR806" s="88">
        <f>AH785*AH806*AK804</f>
        <v>19.5</v>
      </c>
      <c r="AS806" s="89"/>
      <c r="AT806" s="89"/>
      <c r="AU806" s="90"/>
      <c r="AV806" s="69">
        <f>AH359</f>
        <v>1095000</v>
      </c>
      <c r="AW806" s="70"/>
      <c r="AX806" s="70"/>
      <c r="AY806" s="71"/>
      <c r="AZ806" s="69" t="str">
        <f t="shared" si="139"/>
        <v>∞</v>
      </c>
      <c r="BA806" s="70"/>
      <c r="BB806" s="70"/>
      <c r="BC806" s="71"/>
      <c r="BD806" s="72">
        <f t="shared" si="140"/>
        <v>0</v>
      </c>
      <c r="BE806" s="73"/>
      <c r="BF806" s="74"/>
      <c r="BG806" s="78"/>
      <c r="BH806" s="79"/>
      <c r="BI806" s="80"/>
      <c r="BJ806" s="137"/>
      <c r="BK806" s="138"/>
      <c r="BL806" s="139"/>
    </row>
    <row r="807" spans="2:64" ht="18.75" customHeight="1">
      <c r="B807" s="97"/>
      <c r="C807" s="98"/>
      <c r="D807" s="99"/>
      <c r="E807" s="81"/>
      <c r="F807" s="82"/>
      <c r="G807" s="82"/>
      <c r="H807" s="83"/>
      <c r="I807" s="140"/>
      <c r="J807" s="141"/>
      <c r="K807" s="142"/>
      <c r="L807" s="97"/>
      <c r="M807" s="98"/>
      <c r="N807" s="99"/>
      <c r="O807" s="84">
        <v>2</v>
      </c>
      <c r="P807" s="85"/>
      <c r="Q807" s="85"/>
      <c r="R807" s="86"/>
      <c r="S807" s="72">
        <v>128.87</v>
      </c>
      <c r="T807" s="73"/>
      <c r="U807" s="73"/>
      <c r="V807" s="74"/>
      <c r="W807" s="87">
        <f>ABS(S807/E804*10^6*I804)</f>
        <v>0.47355292860290293</v>
      </c>
      <c r="X807" s="70"/>
      <c r="Y807" s="70"/>
      <c r="Z807" s="71"/>
      <c r="AA807" s="97"/>
      <c r="AB807" s="99"/>
      <c r="AC807" s="97"/>
      <c r="AD807" s="99"/>
      <c r="AE807" s="72">
        <v>1</v>
      </c>
      <c r="AF807" s="73"/>
      <c r="AG807" s="74"/>
      <c r="AH807" s="72">
        <f t="shared" si="138"/>
        <v>1.3</v>
      </c>
      <c r="AI807" s="73"/>
      <c r="AJ807" s="74"/>
      <c r="AK807" s="81"/>
      <c r="AL807" s="82"/>
      <c r="AM807" s="83"/>
      <c r="AN807" s="88">
        <f>Z784*AH807*AK804</f>
        <v>65</v>
      </c>
      <c r="AO807" s="89"/>
      <c r="AP807" s="89"/>
      <c r="AQ807" s="90"/>
      <c r="AR807" s="88">
        <f>AH785*AH807*AK804</f>
        <v>19.5</v>
      </c>
      <c r="AS807" s="89"/>
      <c r="AT807" s="89"/>
      <c r="AU807" s="90"/>
      <c r="AV807" s="69">
        <f>AH359</f>
        <v>1095000</v>
      </c>
      <c r="AW807" s="70"/>
      <c r="AX807" s="70"/>
      <c r="AY807" s="71"/>
      <c r="AZ807" s="69" t="str">
        <f t="shared" si="139"/>
        <v>∞</v>
      </c>
      <c r="BA807" s="70"/>
      <c r="BB807" s="70"/>
      <c r="BC807" s="71"/>
      <c r="BD807" s="72">
        <f t="shared" si="140"/>
        <v>0</v>
      </c>
      <c r="BE807" s="73"/>
      <c r="BF807" s="74"/>
      <c r="BG807" s="81"/>
      <c r="BH807" s="82"/>
      <c r="BI807" s="83"/>
      <c r="BJ807" s="122"/>
      <c r="BK807" s="123"/>
      <c r="BL807" s="124"/>
    </row>
    <row r="808" spans="2:64" ht="18.75" customHeight="1">
      <c r="B808" s="91">
        <v>601</v>
      </c>
      <c r="C808" s="92"/>
      <c r="D808" s="93"/>
      <c r="E808" s="130">
        <v>195223979166.666</v>
      </c>
      <c r="F808" s="76"/>
      <c r="G808" s="76"/>
      <c r="H808" s="77"/>
      <c r="I808" s="131">
        <v>845</v>
      </c>
      <c r="J808" s="132"/>
      <c r="K808" s="133"/>
      <c r="L808" s="91">
        <v>1</v>
      </c>
      <c r="M808" s="92"/>
      <c r="N808" s="93"/>
      <c r="O808" s="84">
        <v>1</v>
      </c>
      <c r="P808" s="85"/>
      <c r="Q808" s="85"/>
      <c r="R808" s="86"/>
      <c r="S808" s="72">
        <v>5294.56</v>
      </c>
      <c r="T808" s="73"/>
      <c r="U808" s="73"/>
      <c r="V808" s="74"/>
      <c r="W808" s="87">
        <f>ABS(S808/E808*10^6*I808)</f>
        <v>22.916770875674825</v>
      </c>
      <c r="X808" s="70"/>
      <c r="Y808" s="70"/>
      <c r="Z808" s="71"/>
      <c r="AA808" s="91">
        <v>14</v>
      </c>
      <c r="AB808" s="93"/>
      <c r="AC808" s="91">
        <v>0</v>
      </c>
      <c r="AD808" s="93"/>
      <c r="AE808" s="72">
        <v>1</v>
      </c>
      <c r="AF808" s="73"/>
      <c r="AG808" s="74"/>
      <c r="AH808" s="72">
        <f t="shared" si="138"/>
        <v>1.3</v>
      </c>
      <c r="AI808" s="73"/>
      <c r="AJ808" s="74"/>
      <c r="AK808" s="75">
        <f>IF(AA808&lt;25,1,IF(AC808&lt;=12,1,(25/AA808)^(1/4)))</f>
        <v>1</v>
      </c>
      <c r="AL808" s="76"/>
      <c r="AM808" s="77"/>
      <c r="AN808" s="88">
        <f>Z784*AH808*AK808</f>
        <v>65</v>
      </c>
      <c r="AO808" s="89"/>
      <c r="AP808" s="89"/>
      <c r="AQ808" s="90"/>
      <c r="AR808" s="88">
        <f>AH785*AH808*AK808</f>
        <v>19.5</v>
      </c>
      <c r="AS808" s="89"/>
      <c r="AT808" s="89"/>
      <c r="AU808" s="90"/>
      <c r="AV808" s="69">
        <f>AH359</f>
        <v>1095000</v>
      </c>
      <c r="AW808" s="70"/>
      <c r="AX808" s="70"/>
      <c r="AY808" s="71"/>
      <c r="AZ808" s="69">
        <f t="shared" si="139"/>
        <v>45636233.930804715</v>
      </c>
      <c r="BA808" s="70"/>
      <c r="BB808" s="70"/>
      <c r="BC808" s="71"/>
      <c r="BD808" s="72">
        <f t="shared" si="140"/>
        <v>0.023994092099279666</v>
      </c>
      <c r="BE808" s="73"/>
      <c r="BF808" s="74"/>
      <c r="BG808" s="75">
        <f>SUM(BD808:BD811)</f>
        <v>0.023994092099279666</v>
      </c>
      <c r="BH808" s="76"/>
      <c r="BI808" s="77"/>
      <c r="BJ808" s="114" t="str">
        <f>IF(BG808&lt;=1,"O.K","N.G")</f>
        <v>O.K</v>
      </c>
      <c r="BK808" s="117"/>
      <c r="BL808" s="118"/>
    </row>
    <row r="809" spans="2:64" ht="18.75" customHeight="1">
      <c r="B809" s="94"/>
      <c r="C809" s="95"/>
      <c r="D809" s="96"/>
      <c r="E809" s="78"/>
      <c r="F809" s="79"/>
      <c r="G809" s="79"/>
      <c r="H809" s="80"/>
      <c r="I809" s="134"/>
      <c r="J809" s="135"/>
      <c r="K809" s="136"/>
      <c r="L809" s="97"/>
      <c r="M809" s="98"/>
      <c r="N809" s="99"/>
      <c r="O809" s="84">
        <v>2</v>
      </c>
      <c r="P809" s="85"/>
      <c r="Q809" s="85"/>
      <c r="R809" s="86"/>
      <c r="S809" s="72">
        <v>329.88</v>
      </c>
      <c r="T809" s="73"/>
      <c r="U809" s="73"/>
      <c r="V809" s="74"/>
      <c r="W809" s="87">
        <f>ABS(S809/E808*10^6*I808)</f>
        <v>1.4278399671488493</v>
      </c>
      <c r="X809" s="70"/>
      <c r="Y809" s="70"/>
      <c r="Z809" s="71"/>
      <c r="AA809" s="94"/>
      <c r="AB809" s="96"/>
      <c r="AC809" s="94"/>
      <c r="AD809" s="96"/>
      <c r="AE809" s="72">
        <v>1</v>
      </c>
      <c r="AF809" s="73"/>
      <c r="AG809" s="74"/>
      <c r="AH809" s="72">
        <f t="shared" si="138"/>
        <v>1.3</v>
      </c>
      <c r="AI809" s="73"/>
      <c r="AJ809" s="74"/>
      <c r="AK809" s="78"/>
      <c r="AL809" s="79"/>
      <c r="AM809" s="80"/>
      <c r="AN809" s="88">
        <f>Z784*AH809*AK808</f>
        <v>65</v>
      </c>
      <c r="AO809" s="89"/>
      <c r="AP809" s="89"/>
      <c r="AQ809" s="90"/>
      <c r="AR809" s="88">
        <f>AH785*AH809*AK808</f>
        <v>19.5</v>
      </c>
      <c r="AS809" s="89"/>
      <c r="AT809" s="89"/>
      <c r="AU809" s="90"/>
      <c r="AV809" s="69">
        <f>AH359</f>
        <v>1095000</v>
      </c>
      <c r="AW809" s="70"/>
      <c r="AX809" s="70"/>
      <c r="AY809" s="71"/>
      <c r="AZ809" s="69" t="str">
        <f t="shared" si="139"/>
        <v>∞</v>
      </c>
      <c r="BA809" s="70"/>
      <c r="BB809" s="70"/>
      <c r="BC809" s="71"/>
      <c r="BD809" s="72">
        <f t="shared" si="140"/>
        <v>0</v>
      </c>
      <c r="BE809" s="73"/>
      <c r="BF809" s="74"/>
      <c r="BG809" s="78"/>
      <c r="BH809" s="79"/>
      <c r="BI809" s="80"/>
      <c r="BJ809" s="137"/>
      <c r="BK809" s="138"/>
      <c r="BL809" s="139"/>
    </row>
    <row r="810" spans="2:64" ht="18.75" customHeight="1">
      <c r="B810" s="94"/>
      <c r="C810" s="95"/>
      <c r="D810" s="96"/>
      <c r="E810" s="78"/>
      <c r="F810" s="79"/>
      <c r="G810" s="79"/>
      <c r="H810" s="80"/>
      <c r="I810" s="134"/>
      <c r="J810" s="135"/>
      <c r="K810" s="136"/>
      <c r="L810" s="91">
        <v>2</v>
      </c>
      <c r="M810" s="92"/>
      <c r="N810" s="93"/>
      <c r="O810" s="84">
        <v>1</v>
      </c>
      <c r="P810" s="85"/>
      <c r="Q810" s="85"/>
      <c r="R810" s="86"/>
      <c r="S810" s="72">
        <v>2063.58</v>
      </c>
      <c r="T810" s="73"/>
      <c r="U810" s="73"/>
      <c r="V810" s="74"/>
      <c r="W810" s="87">
        <f>ABS(S810/E808*10^6*I808)</f>
        <v>8.931920696644303</v>
      </c>
      <c r="X810" s="70"/>
      <c r="Y810" s="70"/>
      <c r="Z810" s="71"/>
      <c r="AA810" s="94"/>
      <c r="AB810" s="96"/>
      <c r="AC810" s="94"/>
      <c r="AD810" s="96"/>
      <c r="AE810" s="72">
        <v>1</v>
      </c>
      <c r="AF810" s="73"/>
      <c r="AG810" s="74"/>
      <c r="AH810" s="72">
        <f t="shared" si="138"/>
        <v>1.3</v>
      </c>
      <c r="AI810" s="73"/>
      <c r="AJ810" s="74"/>
      <c r="AK810" s="78"/>
      <c r="AL810" s="79"/>
      <c r="AM810" s="80"/>
      <c r="AN810" s="88">
        <f>Z784*AH810*AK808</f>
        <v>65</v>
      </c>
      <c r="AO810" s="89"/>
      <c r="AP810" s="89"/>
      <c r="AQ810" s="90"/>
      <c r="AR810" s="88">
        <f>AH785*AH810*AK808</f>
        <v>19.5</v>
      </c>
      <c r="AS810" s="89"/>
      <c r="AT810" s="89"/>
      <c r="AU810" s="90"/>
      <c r="AV810" s="69">
        <f>AH359</f>
        <v>1095000</v>
      </c>
      <c r="AW810" s="70"/>
      <c r="AX810" s="70"/>
      <c r="AY810" s="71"/>
      <c r="AZ810" s="69" t="str">
        <f t="shared" si="139"/>
        <v>∞</v>
      </c>
      <c r="BA810" s="70"/>
      <c r="BB810" s="70"/>
      <c r="BC810" s="71"/>
      <c r="BD810" s="72">
        <f t="shared" si="140"/>
        <v>0</v>
      </c>
      <c r="BE810" s="73"/>
      <c r="BF810" s="74"/>
      <c r="BG810" s="78"/>
      <c r="BH810" s="79"/>
      <c r="BI810" s="80"/>
      <c r="BJ810" s="137"/>
      <c r="BK810" s="138"/>
      <c r="BL810" s="139"/>
    </row>
    <row r="811" spans="2:64" ht="18.75" customHeight="1">
      <c r="B811" s="97"/>
      <c r="C811" s="98"/>
      <c r="D811" s="99"/>
      <c r="E811" s="81"/>
      <c r="F811" s="82"/>
      <c r="G811" s="82"/>
      <c r="H811" s="83"/>
      <c r="I811" s="140"/>
      <c r="J811" s="141"/>
      <c r="K811" s="142"/>
      <c r="L811" s="97"/>
      <c r="M811" s="98"/>
      <c r="N811" s="99"/>
      <c r="O811" s="84">
        <v>2</v>
      </c>
      <c r="P811" s="85"/>
      <c r="Q811" s="85"/>
      <c r="R811" s="86"/>
      <c r="S811" s="72">
        <v>165.92</v>
      </c>
      <c r="T811" s="73"/>
      <c r="U811" s="73"/>
      <c r="V811" s="74"/>
      <c r="W811" s="87">
        <f>ABS(S811/E808*10^6*I808)</f>
        <v>0.718161778068804</v>
      </c>
      <c r="X811" s="70"/>
      <c r="Y811" s="70"/>
      <c r="Z811" s="71"/>
      <c r="AA811" s="97"/>
      <c r="AB811" s="99"/>
      <c r="AC811" s="97"/>
      <c r="AD811" s="99"/>
      <c r="AE811" s="72">
        <v>1</v>
      </c>
      <c r="AF811" s="73"/>
      <c r="AG811" s="74"/>
      <c r="AH811" s="72">
        <f t="shared" si="138"/>
        <v>1.3</v>
      </c>
      <c r="AI811" s="73"/>
      <c r="AJ811" s="74"/>
      <c r="AK811" s="81"/>
      <c r="AL811" s="82"/>
      <c r="AM811" s="83"/>
      <c r="AN811" s="88">
        <f>Z784*AH811*AK808</f>
        <v>65</v>
      </c>
      <c r="AO811" s="89"/>
      <c r="AP811" s="89"/>
      <c r="AQ811" s="90"/>
      <c r="AR811" s="88">
        <f>AH785*AH811*AK808</f>
        <v>19.5</v>
      </c>
      <c r="AS811" s="89"/>
      <c r="AT811" s="89"/>
      <c r="AU811" s="90"/>
      <c r="AV811" s="69">
        <f>AH359</f>
        <v>1095000</v>
      </c>
      <c r="AW811" s="70"/>
      <c r="AX811" s="70"/>
      <c r="AY811" s="71"/>
      <c r="AZ811" s="69" t="str">
        <f t="shared" si="139"/>
        <v>∞</v>
      </c>
      <c r="BA811" s="70"/>
      <c r="BB811" s="70"/>
      <c r="BC811" s="71"/>
      <c r="BD811" s="72">
        <f t="shared" si="140"/>
        <v>0</v>
      </c>
      <c r="BE811" s="73"/>
      <c r="BF811" s="74"/>
      <c r="BG811" s="81"/>
      <c r="BH811" s="82"/>
      <c r="BI811" s="83"/>
      <c r="BJ811" s="122"/>
      <c r="BK811" s="123"/>
      <c r="BL811" s="124"/>
    </row>
    <row r="812" spans="2:64" ht="18.75" customHeight="1">
      <c r="B812" s="91">
        <v>701</v>
      </c>
      <c r="C812" s="92"/>
      <c r="D812" s="93"/>
      <c r="E812" s="130">
        <v>161861132000</v>
      </c>
      <c r="F812" s="76"/>
      <c r="G812" s="76"/>
      <c r="H812" s="77"/>
      <c r="I812" s="131">
        <v>850</v>
      </c>
      <c r="J812" s="132"/>
      <c r="K812" s="133"/>
      <c r="L812" s="91">
        <v>1</v>
      </c>
      <c r="M812" s="92"/>
      <c r="N812" s="93"/>
      <c r="O812" s="84">
        <v>1</v>
      </c>
      <c r="P812" s="85"/>
      <c r="Q812" s="85"/>
      <c r="R812" s="86"/>
      <c r="S812" s="72">
        <v>4898.15</v>
      </c>
      <c r="T812" s="73"/>
      <c r="U812" s="73"/>
      <c r="V812" s="74"/>
      <c r="W812" s="87">
        <f>ABS(S812/E812*10^6*I812)</f>
        <v>25.722219093339834</v>
      </c>
      <c r="X812" s="70"/>
      <c r="Y812" s="70"/>
      <c r="Z812" s="71"/>
      <c r="AA812" s="91">
        <v>14</v>
      </c>
      <c r="AB812" s="93"/>
      <c r="AC812" s="91">
        <v>0</v>
      </c>
      <c r="AD812" s="93"/>
      <c r="AE812" s="72">
        <v>1</v>
      </c>
      <c r="AF812" s="73"/>
      <c r="AG812" s="74"/>
      <c r="AH812" s="72">
        <f t="shared" si="138"/>
        <v>1.3</v>
      </c>
      <c r="AI812" s="73"/>
      <c r="AJ812" s="74"/>
      <c r="AK812" s="75">
        <f>IF(AA812&lt;25,1,IF(AC812&lt;=12,1,(25/AA812)^(1/4)))</f>
        <v>1</v>
      </c>
      <c r="AL812" s="76"/>
      <c r="AM812" s="77"/>
      <c r="AN812" s="88">
        <f>Z784*AH812*AK812</f>
        <v>65</v>
      </c>
      <c r="AO812" s="89"/>
      <c r="AP812" s="89"/>
      <c r="AQ812" s="90"/>
      <c r="AR812" s="88">
        <f>AH785*AH812*AK812</f>
        <v>19.5</v>
      </c>
      <c r="AS812" s="89"/>
      <c r="AT812" s="89"/>
      <c r="AU812" s="90"/>
      <c r="AV812" s="69">
        <f>AH359</f>
        <v>1095000</v>
      </c>
      <c r="AW812" s="70"/>
      <c r="AX812" s="70"/>
      <c r="AY812" s="71"/>
      <c r="AZ812" s="69">
        <f t="shared" si="139"/>
        <v>32273403.390969746</v>
      </c>
      <c r="BA812" s="70"/>
      <c r="BB812" s="70"/>
      <c r="BC812" s="71"/>
      <c r="BD812" s="72">
        <f t="shared" si="140"/>
        <v>0.03392886665018993</v>
      </c>
      <c r="BE812" s="73"/>
      <c r="BF812" s="74"/>
      <c r="BG812" s="75">
        <f>SUM(BD812:BD815)</f>
        <v>0.03392886665018993</v>
      </c>
      <c r="BH812" s="76"/>
      <c r="BI812" s="77"/>
      <c r="BJ812" s="114" t="str">
        <f>IF(BG812&lt;=1,"O.K","N.G")</f>
        <v>O.K</v>
      </c>
      <c r="BK812" s="117"/>
      <c r="BL812" s="118"/>
    </row>
    <row r="813" spans="2:64" ht="18.75" customHeight="1">
      <c r="B813" s="94"/>
      <c r="C813" s="95"/>
      <c r="D813" s="96"/>
      <c r="E813" s="78"/>
      <c r="F813" s="79"/>
      <c r="G813" s="79"/>
      <c r="H813" s="80"/>
      <c r="I813" s="134"/>
      <c r="J813" s="135"/>
      <c r="K813" s="136"/>
      <c r="L813" s="97"/>
      <c r="M813" s="98"/>
      <c r="N813" s="99"/>
      <c r="O813" s="84">
        <v>2</v>
      </c>
      <c r="P813" s="85"/>
      <c r="Q813" s="85"/>
      <c r="R813" s="86"/>
      <c r="S813" s="72">
        <v>409.47</v>
      </c>
      <c r="T813" s="73"/>
      <c r="U813" s="73"/>
      <c r="V813" s="74"/>
      <c r="W813" s="87">
        <f>ABS(S813/E812*10^6*I812)</f>
        <v>2.1502969594948835</v>
      </c>
      <c r="X813" s="70"/>
      <c r="Y813" s="70"/>
      <c r="Z813" s="71"/>
      <c r="AA813" s="94"/>
      <c r="AB813" s="96"/>
      <c r="AC813" s="94"/>
      <c r="AD813" s="96"/>
      <c r="AE813" s="72">
        <v>1</v>
      </c>
      <c r="AF813" s="73"/>
      <c r="AG813" s="74"/>
      <c r="AH813" s="72">
        <f t="shared" si="138"/>
        <v>1.3</v>
      </c>
      <c r="AI813" s="73"/>
      <c r="AJ813" s="74"/>
      <c r="AK813" s="78"/>
      <c r="AL813" s="79"/>
      <c r="AM813" s="80"/>
      <c r="AN813" s="88">
        <f>Z784*AH813*AK812</f>
        <v>65</v>
      </c>
      <c r="AO813" s="89"/>
      <c r="AP813" s="89"/>
      <c r="AQ813" s="90"/>
      <c r="AR813" s="88">
        <f>AH785*AH813*AK812</f>
        <v>19.5</v>
      </c>
      <c r="AS813" s="89"/>
      <c r="AT813" s="89"/>
      <c r="AU813" s="90"/>
      <c r="AV813" s="69">
        <f>AH359</f>
        <v>1095000</v>
      </c>
      <c r="AW813" s="70"/>
      <c r="AX813" s="70"/>
      <c r="AY813" s="71"/>
      <c r="AZ813" s="69" t="str">
        <f t="shared" si="139"/>
        <v>∞</v>
      </c>
      <c r="BA813" s="70"/>
      <c r="BB813" s="70"/>
      <c r="BC813" s="71"/>
      <c r="BD813" s="72">
        <f t="shared" si="140"/>
        <v>0</v>
      </c>
      <c r="BE813" s="73"/>
      <c r="BF813" s="74"/>
      <c r="BG813" s="78"/>
      <c r="BH813" s="79"/>
      <c r="BI813" s="80"/>
      <c r="BJ813" s="137"/>
      <c r="BK813" s="138"/>
      <c r="BL813" s="139"/>
    </row>
    <row r="814" spans="2:64" ht="18.75" customHeight="1">
      <c r="B814" s="94"/>
      <c r="C814" s="95"/>
      <c r="D814" s="96"/>
      <c r="E814" s="78"/>
      <c r="F814" s="79"/>
      <c r="G814" s="79"/>
      <c r="H814" s="80"/>
      <c r="I814" s="134"/>
      <c r="J814" s="135"/>
      <c r="K814" s="136"/>
      <c r="L814" s="91">
        <v>2</v>
      </c>
      <c r="M814" s="92"/>
      <c r="N814" s="93"/>
      <c r="O814" s="84">
        <v>1</v>
      </c>
      <c r="P814" s="85"/>
      <c r="Q814" s="85"/>
      <c r="R814" s="86"/>
      <c r="S814" s="72">
        <v>1888.12</v>
      </c>
      <c r="T814" s="73"/>
      <c r="U814" s="73"/>
      <c r="V814" s="74"/>
      <c r="W814" s="87">
        <f>ABS(S814/E812*10^6*I812)</f>
        <v>9.91530196390817</v>
      </c>
      <c r="X814" s="70"/>
      <c r="Y814" s="70"/>
      <c r="Z814" s="71"/>
      <c r="AA814" s="94"/>
      <c r="AB814" s="96"/>
      <c r="AC814" s="94"/>
      <c r="AD814" s="96"/>
      <c r="AE814" s="72">
        <v>1</v>
      </c>
      <c r="AF814" s="73"/>
      <c r="AG814" s="74"/>
      <c r="AH814" s="72">
        <f t="shared" si="138"/>
        <v>1.3</v>
      </c>
      <c r="AI814" s="73"/>
      <c r="AJ814" s="74"/>
      <c r="AK814" s="78"/>
      <c r="AL814" s="79"/>
      <c r="AM814" s="80"/>
      <c r="AN814" s="88">
        <f>Z784*AH814*AK812</f>
        <v>65</v>
      </c>
      <c r="AO814" s="89"/>
      <c r="AP814" s="89"/>
      <c r="AQ814" s="90"/>
      <c r="AR814" s="88">
        <f>AH785*AH814*AK812</f>
        <v>19.5</v>
      </c>
      <c r="AS814" s="89"/>
      <c r="AT814" s="89"/>
      <c r="AU814" s="90"/>
      <c r="AV814" s="69">
        <f>AH359</f>
        <v>1095000</v>
      </c>
      <c r="AW814" s="70"/>
      <c r="AX814" s="70"/>
      <c r="AY814" s="71"/>
      <c r="AZ814" s="69" t="str">
        <f t="shared" si="139"/>
        <v>∞</v>
      </c>
      <c r="BA814" s="70"/>
      <c r="BB814" s="70"/>
      <c r="BC814" s="71"/>
      <c r="BD814" s="72">
        <f t="shared" si="140"/>
        <v>0</v>
      </c>
      <c r="BE814" s="73"/>
      <c r="BF814" s="74"/>
      <c r="BG814" s="78"/>
      <c r="BH814" s="79"/>
      <c r="BI814" s="80"/>
      <c r="BJ814" s="137"/>
      <c r="BK814" s="138"/>
      <c r="BL814" s="139"/>
    </row>
    <row r="815" spans="2:64" ht="18.75" customHeight="1">
      <c r="B815" s="97"/>
      <c r="C815" s="98"/>
      <c r="D815" s="99"/>
      <c r="E815" s="81"/>
      <c r="F815" s="82"/>
      <c r="G815" s="82"/>
      <c r="H815" s="83"/>
      <c r="I815" s="140"/>
      <c r="J815" s="141"/>
      <c r="K815" s="142"/>
      <c r="L815" s="97"/>
      <c r="M815" s="98"/>
      <c r="N815" s="99"/>
      <c r="O815" s="84">
        <v>2</v>
      </c>
      <c r="P815" s="85"/>
      <c r="Q815" s="85"/>
      <c r="R815" s="86"/>
      <c r="S815" s="72">
        <v>196.85</v>
      </c>
      <c r="T815" s="73"/>
      <c r="U815" s="73"/>
      <c r="V815" s="74"/>
      <c r="W815" s="87">
        <f>ABS(S815/E812*10^6*I812)</f>
        <v>1.0337410713277353</v>
      </c>
      <c r="X815" s="70"/>
      <c r="Y815" s="70"/>
      <c r="Z815" s="71"/>
      <c r="AA815" s="97"/>
      <c r="AB815" s="99"/>
      <c r="AC815" s="97"/>
      <c r="AD815" s="99"/>
      <c r="AE815" s="72">
        <v>1</v>
      </c>
      <c r="AF815" s="73"/>
      <c r="AG815" s="74"/>
      <c r="AH815" s="72">
        <f t="shared" si="138"/>
        <v>1.3</v>
      </c>
      <c r="AI815" s="73"/>
      <c r="AJ815" s="74"/>
      <c r="AK815" s="81"/>
      <c r="AL815" s="82"/>
      <c r="AM815" s="83"/>
      <c r="AN815" s="88">
        <f>Z784*AH815*AK812</f>
        <v>65</v>
      </c>
      <c r="AO815" s="89"/>
      <c r="AP815" s="89"/>
      <c r="AQ815" s="90"/>
      <c r="AR815" s="88">
        <f>AH785*AH815*AK812</f>
        <v>19.5</v>
      </c>
      <c r="AS815" s="89"/>
      <c r="AT815" s="89"/>
      <c r="AU815" s="90"/>
      <c r="AV815" s="69">
        <f>AH359</f>
        <v>1095000</v>
      </c>
      <c r="AW815" s="70"/>
      <c r="AX815" s="70"/>
      <c r="AY815" s="71"/>
      <c r="AZ815" s="69" t="str">
        <f t="shared" si="139"/>
        <v>∞</v>
      </c>
      <c r="BA815" s="70"/>
      <c r="BB815" s="70"/>
      <c r="BC815" s="71"/>
      <c r="BD815" s="72">
        <f t="shared" si="140"/>
        <v>0</v>
      </c>
      <c r="BE815" s="73"/>
      <c r="BF815" s="74"/>
      <c r="BG815" s="81"/>
      <c r="BH815" s="82"/>
      <c r="BI815" s="83"/>
      <c r="BJ815" s="122"/>
      <c r="BK815" s="123"/>
      <c r="BL815" s="124"/>
    </row>
    <row r="816" spans="2:64" ht="18.75" customHeight="1">
      <c r="B816" s="91">
        <v>1101</v>
      </c>
      <c r="C816" s="92"/>
      <c r="D816" s="93"/>
      <c r="E816" s="130">
        <v>161861132000</v>
      </c>
      <c r="F816" s="76"/>
      <c r="G816" s="76"/>
      <c r="H816" s="77"/>
      <c r="I816" s="131">
        <v>850</v>
      </c>
      <c r="J816" s="132"/>
      <c r="K816" s="133"/>
      <c r="L816" s="91">
        <v>1</v>
      </c>
      <c r="M816" s="92"/>
      <c r="N816" s="93"/>
      <c r="O816" s="84">
        <v>1</v>
      </c>
      <c r="P816" s="85"/>
      <c r="Q816" s="85"/>
      <c r="R816" s="86"/>
      <c r="S816" s="72">
        <v>3069.76</v>
      </c>
      <c r="T816" s="73"/>
      <c r="U816" s="73"/>
      <c r="V816" s="74"/>
      <c r="W816" s="87">
        <f>ABS(S816/E816*10^6*I816)</f>
        <v>16.12058415605298</v>
      </c>
      <c r="X816" s="70"/>
      <c r="Y816" s="70"/>
      <c r="Z816" s="71"/>
      <c r="AA816" s="91">
        <v>14</v>
      </c>
      <c r="AB816" s="93"/>
      <c r="AC816" s="91">
        <v>0</v>
      </c>
      <c r="AD816" s="93"/>
      <c r="AE816" s="72">
        <v>1.421013</v>
      </c>
      <c r="AF816" s="73"/>
      <c r="AG816" s="74"/>
      <c r="AH816" s="72">
        <f t="shared" si="138"/>
        <v>1.3</v>
      </c>
      <c r="AI816" s="73"/>
      <c r="AJ816" s="74"/>
      <c r="AK816" s="75">
        <f>IF(AA816&lt;25,1,IF(AC816&lt;=12,1,(25/AA816)^(1/4)))</f>
        <v>1</v>
      </c>
      <c r="AL816" s="76"/>
      <c r="AM816" s="77"/>
      <c r="AN816" s="88">
        <f>Z784*AH816*AK816</f>
        <v>65</v>
      </c>
      <c r="AO816" s="89"/>
      <c r="AP816" s="89"/>
      <c r="AQ816" s="90"/>
      <c r="AR816" s="88">
        <f>AH785*AH816*AK816</f>
        <v>19.5</v>
      </c>
      <c r="AS816" s="89"/>
      <c r="AT816" s="89"/>
      <c r="AU816" s="90"/>
      <c r="AV816" s="69">
        <f>AH359</f>
        <v>1095000</v>
      </c>
      <c r="AW816" s="70"/>
      <c r="AX816" s="70"/>
      <c r="AY816" s="71"/>
      <c r="AZ816" s="69" t="str">
        <f t="shared" si="139"/>
        <v>∞</v>
      </c>
      <c r="BA816" s="70"/>
      <c r="BB816" s="70"/>
      <c r="BC816" s="71"/>
      <c r="BD816" s="72">
        <f t="shared" si="140"/>
        <v>0</v>
      </c>
      <c r="BE816" s="73"/>
      <c r="BF816" s="74"/>
      <c r="BG816" s="75">
        <f>SUM(BD816:BD819)</f>
        <v>0</v>
      </c>
      <c r="BH816" s="76"/>
      <c r="BI816" s="77"/>
      <c r="BJ816" s="114" t="str">
        <f>IF(BG816&lt;=1,"O.K","N.G")</f>
        <v>O.K</v>
      </c>
      <c r="BK816" s="117"/>
      <c r="BL816" s="118"/>
    </row>
    <row r="817" spans="2:64" ht="18.75" customHeight="1">
      <c r="B817" s="94"/>
      <c r="C817" s="95"/>
      <c r="D817" s="96"/>
      <c r="E817" s="78"/>
      <c r="F817" s="79"/>
      <c r="G817" s="79"/>
      <c r="H817" s="80"/>
      <c r="I817" s="134"/>
      <c r="J817" s="135"/>
      <c r="K817" s="136"/>
      <c r="L817" s="97"/>
      <c r="M817" s="98"/>
      <c r="N817" s="99"/>
      <c r="O817" s="84">
        <v>2</v>
      </c>
      <c r="P817" s="85"/>
      <c r="Q817" s="85"/>
      <c r="R817" s="86"/>
      <c r="S817" s="72">
        <v>881.16</v>
      </c>
      <c r="T817" s="73"/>
      <c r="U817" s="73"/>
      <c r="V817" s="74"/>
      <c r="W817" s="87">
        <f>ABS(S817/E816*10^6*I816)</f>
        <v>4.627336969322567</v>
      </c>
      <c r="X817" s="70"/>
      <c r="Y817" s="70"/>
      <c r="Z817" s="71"/>
      <c r="AA817" s="94"/>
      <c r="AB817" s="96"/>
      <c r="AC817" s="94"/>
      <c r="AD817" s="96"/>
      <c r="AE817" s="72">
        <v>1.10655</v>
      </c>
      <c r="AF817" s="73"/>
      <c r="AG817" s="74"/>
      <c r="AH817" s="72">
        <f t="shared" si="138"/>
        <v>1.3</v>
      </c>
      <c r="AI817" s="73"/>
      <c r="AJ817" s="74"/>
      <c r="AK817" s="78"/>
      <c r="AL817" s="79"/>
      <c r="AM817" s="80"/>
      <c r="AN817" s="88">
        <f>Z784*AH817*AK816</f>
        <v>65</v>
      </c>
      <c r="AO817" s="89"/>
      <c r="AP817" s="89"/>
      <c r="AQ817" s="90"/>
      <c r="AR817" s="88">
        <f>AH785*AH817*AK816</f>
        <v>19.5</v>
      </c>
      <c r="AS817" s="89"/>
      <c r="AT817" s="89"/>
      <c r="AU817" s="90"/>
      <c r="AV817" s="69">
        <f>AH359</f>
        <v>1095000</v>
      </c>
      <c r="AW817" s="70"/>
      <c r="AX817" s="70"/>
      <c r="AY817" s="71"/>
      <c r="AZ817" s="69" t="str">
        <f t="shared" si="139"/>
        <v>∞</v>
      </c>
      <c r="BA817" s="70"/>
      <c r="BB817" s="70"/>
      <c r="BC817" s="71"/>
      <c r="BD817" s="72">
        <f t="shared" si="140"/>
        <v>0</v>
      </c>
      <c r="BE817" s="73"/>
      <c r="BF817" s="74"/>
      <c r="BG817" s="78"/>
      <c r="BH817" s="79"/>
      <c r="BI817" s="80"/>
      <c r="BJ817" s="137"/>
      <c r="BK817" s="138"/>
      <c r="BL817" s="139"/>
    </row>
    <row r="818" spans="2:64" ht="18.75" customHeight="1">
      <c r="B818" s="94"/>
      <c r="C818" s="95"/>
      <c r="D818" s="96"/>
      <c r="E818" s="78"/>
      <c r="F818" s="79"/>
      <c r="G818" s="79"/>
      <c r="H818" s="80"/>
      <c r="I818" s="134"/>
      <c r="J818" s="135"/>
      <c r="K818" s="136"/>
      <c r="L818" s="91">
        <v>2</v>
      </c>
      <c r="M818" s="92"/>
      <c r="N818" s="93"/>
      <c r="O818" s="84">
        <v>1</v>
      </c>
      <c r="P818" s="85"/>
      <c r="Q818" s="85"/>
      <c r="R818" s="86"/>
      <c r="S818" s="72">
        <v>1032.64</v>
      </c>
      <c r="T818" s="73"/>
      <c r="U818" s="73"/>
      <c r="V818" s="74"/>
      <c r="W818" s="87">
        <f>ABS(S818/E816*10^6*I816)</f>
        <v>5.422821335513705</v>
      </c>
      <c r="X818" s="70"/>
      <c r="Y818" s="70"/>
      <c r="Z818" s="71"/>
      <c r="AA818" s="94"/>
      <c r="AB818" s="96"/>
      <c r="AC818" s="94"/>
      <c r="AD818" s="96"/>
      <c r="AE818" s="72">
        <v>1.126291</v>
      </c>
      <c r="AF818" s="73"/>
      <c r="AG818" s="74"/>
      <c r="AH818" s="72">
        <f t="shared" si="138"/>
        <v>1.3</v>
      </c>
      <c r="AI818" s="73"/>
      <c r="AJ818" s="74"/>
      <c r="AK818" s="78"/>
      <c r="AL818" s="79"/>
      <c r="AM818" s="80"/>
      <c r="AN818" s="88">
        <f>Z784*AH818*AK816</f>
        <v>65</v>
      </c>
      <c r="AO818" s="89"/>
      <c r="AP818" s="89"/>
      <c r="AQ818" s="90"/>
      <c r="AR818" s="88">
        <f>AH785*AH818*AK816</f>
        <v>19.5</v>
      </c>
      <c r="AS818" s="89"/>
      <c r="AT818" s="89"/>
      <c r="AU818" s="90"/>
      <c r="AV818" s="69">
        <f>AH359</f>
        <v>1095000</v>
      </c>
      <c r="AW818" s="70"/>
      <c r="AX818" s="70"/>
      <c r="AY818" s="71"/>
      <c r="AZ818" s="69" t="str">
        <f t="shared" si="139"/>
        <v>∞</v>
      </c>
      <c r="BA818" s="70"/>
      <c r="BB818" s="70"/>
      <c r="BC818" s="71"/>
      <c r="BD818" s="72">
        <f t="shared" si="140"/>
        <v>0</v>
      </c>
      <c r="BE818" s="73"/>
      <c r="BF818" s="74"/>
      <c r="BG818" s="78"/>
      <c r="BH818" s="79"/>
      <c r="BI818" s="80"/>
      <c r="BJ818" s="137"/>
      <c r="BK818" s="138"/>
      <c r="BL818" s="139"/>
    </row>
    <row r="819" spans="2:64" ht="18.75" customHeight="1">
      <c r="B819" s="97"/>
      <c r="C819" s="98"/>
      <c r="D819" s="99"/>
      <c r="E819" s="81"/>
      <c r="F819" s="82"/>
      <c r="G819" s="82"/>
      <c r="H819" s="83"/>
      <c r="I819" s="140"/>
      <c r="J819" s="141"/>
      <c r="K819" s="142"/>
      <c r="L819" s="97"/>
      <c r="M819" s="98"/>
      <c r="N819" s="99"/>
      <c r="O819" s="84">
        <v>2</v>
      </c>
      <c r="P819" s="85"/>
      <c r="Q819" s="85"/>
      <c r="R819" s="86"/>
      <c r="S819" s="72">
        <v>189.82</v>
      </c>
      <c r="T819" s="73"/>
      <c r="U819" s="73"/>
      <c r="V819" s="74"/>
      <c r="W819" s="87">
        <f>ABS(S819/E816*10^6*I816)</f>
        <v>0.9968236228571539</v>
      </c>
      <c r="X819" s="70"/>
      <c r="Y819" s="70"/>
      <c r="Z819" s="71"/>
      <c r="AA819" s="97"/>
      <c r="AB819" s="99"/>
      <c r="AC819" s="97"/>
      <c r="AD819" s="99"/>
      <c r="AE819" s="72">
        <v>1.022351</v>
      </c>
      <c r="AF819" s="73"/>
      <c r="AG819" s="74"/>
      <c r="AH819" s="72">
        <f t="shared" si="138"/>
        <v>1.3</v>
      </c>
      <c r="AI819" s="73"/>
      <c r="AJ819" s="74"/>
      <c r="AK819" s="81"/>
      <c r="AL819" s="82"/>
      <c r="AM819" s="83"/>
      <c r="AN819" s="88">
        <f>Z784*AH819*AK816</f>
        <v>65</v>
      </c>
      <c r="AO819" s="89"/>
      <c r="AP819" s="89"/>
      <c r="AQ819" s="90"/>
      <c r="AR819" s="88">
        <f>AH785*AH819*AK816</f>
        <v>19.5</v>
      </c>
      <c r="AS819" s="89"/>
      <c r="AT819" s="89"/>
      <c r="AU819" s="90"/>
      <c r="AV819" s="69">
        <f>AH359</f>
        <v>1095000</v>
      </c>
      <c r="AW819" s="70"/>
      <c r="AX819" s="70"/>
      <c r="AY819" s="71"/>
      <c r="AZ819" s="69" t="str">
        <f t="shared" si="139"/>
        <v>∞</v>
      </c>
      <c r="BA819" s="70"/>
      <c r="BB819" s="70"/>
      <c r="BC819" s="71"/>
      <c r="BD819" s="72">
        <f t="shared" si="140"/>
        <v>0</v>
      </c>
      <c r="BE819" s="73"/>
      <c r="BF819" s="74"/>
      <c r="BG819" s="81"/>
      <c r="BH819" s="82"/>
      <c r="BI819" s="83"/>
      <c r="BJ819" s="122"/>
      <c r="BK819" s="123"/>
      <c r="BL819" s="124"/>
    </row>
    <row r="820" spans="2:64" ht="18.75" customHeight="1">
      <c r="B820" s="91">
        <v>1201</v>
      </c>
      <c r="C820" s="92"/>
      <c r="D820" s="93"/>
      <c r="E820" s="130">
        <v>128503486833.333</v>
      </c>
      <c r="F820" s="76"/>
      <c r="G820" s="76"/>
      <c r="H820" s="77"/>
      <c r="I820" s="131">
        <v>855</v>
      </c>
      <c r="J820" s="132"/>
      <c r="K820" s="133"/>
      <c r="L820" s="91">
        <v>1</v>
      </c>
      <c r="M820" s="92"/>
      <c r="N820" s="93"/>
      <c r="O820" s="84">
        <v>1</v>
      </c>
      <c r="P820" s="85"/>
      <c r="Q820" s="85"/>
      <c r="R820" s="86"/>
      <c r="S820" s="72">
        <v>3808.53</v>
      </c>
      <c r="T820" s="73"/>
      <c r="U820" s="73"/>
      <c r="V820" s="74"/>
      <c r="W820" s="87">
        <f>ABS(S820/E820*10^6*I820)</f>
        <v>25.340115122505285</v>
      </c>
      <c r="X820" s="70"/>
      <c r="Y820" s="70"/>
      <c r="Z820" s="71"/>
      <c r="AA820" s="91">
        <v>14</v>
      </c>
      <c r="AB820" s="93"/>
      <c r="AC820" s="91">
        <v>0</v>
      </c>
      <c r="AD820" s="93"/>
      <c r="AE820" s="72">
        <v>1</v>
      </c>
      <c r="AF820" s="73"/>
      <c r="AG820" s="74"/>
      <c r="AH820" s="72">
        <f aca="true" t="shared" si="141" ref="AH820:AH851">IF(AE820&lt;=-1,1.3*(1-AE820)/(1.6-AE820),IF(AE820&lt;1,1,1.3))</f>
        <v>1.3</v>
      </c>
      <c r="AI820" s="73"/>
      <c r="AJ820" s="74"/>
      <c r="AK820" s="75">
        <f>IF(AA820&lt;25,1,IF(AC820&lt;=12,1,(25/AA820)^(1/4)))</f>
        <v>1</v>
      </c>
      <c r="AL820" s="76"/>
      <c r="AM820" s="77"/>
      <c r="AN820" s="88">
        <f>Z784*AH820*AK820</f>
        <v>65</v>
      </c>
      <c r="AO820" s="89"/>
      <c r="AP820" s="89"/>
      <c r="AQ820" s="90"/>
      <c r="AR820" s="88">
        <f>AH785*AH820*AK820</f>
        <v>19.5</v>
      </c>
      <c r="AS820" s="89"/>
      <c r="AT820" s="89"/>
      <c r="AU820" s="90"/>
      <c r="AV820" s="69">
        <f>AH359</f>
        <v>1095000</v>
      </c>
      <c r="AW820" s="70"/>
      <c r="AX820" s="70"/>
      <c r="AY820" s="71"/>
      <c r="AZ820" s="69">
        <f aca="true" t="shared" si="142" ref="AZ820:AZ851">IF(W820&lt;=AR820,"∞",2*10^6*AN820^3/W820^3)</f>
        <v>33755482.08436657</v>
      </c>
      <c r="BA820" s="70"/>
      <c r="BB820" s="70"/>
      <c r="BC820" s="71"/>
      <c r="BD820" s="72">
        <f aca="true" t="shared" si="143" ref="BD820:BD851">IF(W820&lt;=AR820,0,AV820/AZ820)</f>
        <v>0.03243917528012837</v>
      </c>
      <c r="BE820" s="73"/>
      <c r="BF820" s="74"/>
      <c r="BG820" s="75">
        <f>SUM(BD820:BD823)</f>
        <v>0.03243917528012837</v>
      </c>
      <c r="BH820" s="76"/>
      <c r="BI820" s="77"/>
      <c r="BJ820" s="114" t="str">
        <f>IF(BG820&lt;=1,"O.K","N.G")</f>
        <v>O.K</v>
      </c>
      <c r="BK820" s="117"/>
      <c r="BL820" s="118"/>
    </row>
    <row r="821" spans="2:64" ht="18.75" customHeight="1">
      <c r="B821" s="94"/>
      <c r="C821" s="95"/>
      <c r="D821" s="96"/>
      <c r="E821" s="78"/>
      <c r="F821" s="79"/>
      <c r="G821" s="79"/>
      <c r="H821" s="80"/>
      <c r="I821" s="134"/>
      <c r="J821" s="135"/>
      <c r="K821" s="136"/>
      <c r="L821" s="97"/>
      <c r="M821" s="98"/>
      <c r="N821" s="99"/>
      <c r="O821" s="84">
        <v>2</v>
      </c>
      <c r="P821" s="85"/>
      <c r="Q821" s="85"/>
      <c r="R821" s="86"/>
      <c r="S821" s="72">
        <v>38.44</v>
      </c>
      <c r="T821" s="73"/>
      <c r="U821" s="73"/>
      <c r="V821" s="74"/>
      <c r="W821" s="87">
        <f>ABS(S821/E820*10^6*I820)</f>
        <v>0.2557611533345157</v>
      </c>
      <c r="X821" s="70"/>
      <c r="Y821" s="70"/>
      <c r="Z821" s="71"/>
      <c r="AA821" s="94"/>
      <c r="AB821" s="96"/>
      <c r="AC821" s="94"/>
      <c r="AD821" s="96"/>
      <c r="AE821" s="72">
        <v>1.021912</v>
      </c>
      <c r="AF821" s="73"/>
      <c r="AG821" s="74"/>
      <c r="AH821" s="72">
        <f t="shared" si="141"/>
        <v>1.3</v>
      </c>
      <c r="AI821" s="73"/>
      <c r="AJ821" s="74"/>
      <c r="AK821" s="78"/>
      <c r="AL821" s="79"/>
      <c r="AM821" s="80"/>
      <c r="AN821" s="88">
        <f>Z784*AH821*AK820</f>
        <v>65</v>
      </c>
      <c r="AO821" s="89"/>
      <c r="AP821" s="89"/>
      <c r="AQ821" s="90"/>
      <c r="AR821" s="88">
        <f>AH785*AH821*AK820</f>
        <v>19.5</v>
      </c>
      <c r="AS821" s="89"/>
      <c r="AT821" s="89"/>
      <c r="AU821" s="90"/>
      <c r="AV821" s="69">
        <f>AH359</f>
        <v>1095000</v>
      </c>
      <c r="AW821" s="70"/>
      <c r="AX821" s="70"/>
      <c r="AY821" s="71"/>
      <c r="AZ821" s="69" t="str">
        <f t="shared" si="142"/>
        <v>∞</v>
      </c>
      <c r="BA821" s="70"/>
      <c r="BB821" s="70"/>
      <c r="BC821" s="71"/>
      <c r="BD821" s="72">
        <f t="shared" si="143"/>
        <v>0</v>
      </c>
      <c r="BE821" s="73"/>
      <c r="BF821" s="74"/>
      <c r="BG821" s="78"/>
      <c r="BH821" s="79"/>
      <c r="BI821" s="80"/>
      <c r="BJ821" s="137"/>
      <c r="BK821" s="138"/>
      <c r="BL821" s="139"/>
    </row>
    <row r="822" spans="2:64" ht="18.75" customHeight="1">
      <c r="B822" s="94"/>
      <c r="C822" s="95"/>
      <c r="D822" s="96"/>
      <c r="E822" s="78"/>
      <c r="F822" s="79"/>
      <c r="G822" s="79"/>
      <c r="H822" s="80"/>
      <c r="I822" s="134"/>
      <c r="J822" s="135"/>
      <c r="K822" s="136"/>
      <c r="L822" s="91">
        <v>2</v>
      </c>
      <c r="M822" s="92"/>
      <c r="N822" s="93"/>
      <c r="O822" s="84">
        <v>1</v>
      </c>
      <c r="P822" s="85"/>
      <c r="Q822" s="85"/>
      <c r="R822" s="86"/>
      <c r="S822" s="72">
        <v>1383.6</v>
      </c>
      <c r="T822" s="73"/>
      <c r="U822" s="73"/>
      <c r="V822" s="74"/>
      <c r="W822" s="87">
        <f>ABS(S822/E820*10^6*I820)</f>
        <v>9.205804676213214</v>
      </c>
      <c r="X822" s="70"/>
      <c r="Y822" s="70"/>
      <c r="Z822" s="71"/>
      <c r="AA822" s="94"/>
      <c r="AB822" s="96"/>
      <c r="AC822" s="94"/>
      <c r="AD822" s="96"/>
      <c r="AE822" s="72">
        <v>2.468042</v>
      </c>
      <c r="AF822" s="73"/>
      <c r="AG822" s="74"/>
      <c r="AH822" s="72">
        <f t="shared" si="141"/>
        <v>1.3</v>
      </c>
      <c r="AI822" s="73"/>
      <c r="AJ822" s="74"/>
      <c r="AK822" s="78"/>
      <c r="AL822" s="79"/>
      <c r="AM822" s="80"/>
      <c r="AN822" s="88">
        <f>Z784*AH822*AK820</f>
        <v>65</v>
      </c>
      <c r="AO822" s="89"/>
      <c r="AP822" s="89"/>
      <c r="AQ822" s="90"/>
      <c r="AR822" s="88">
        <f>AH785*AH822*AK820</f>
        <v>19.5</v>
      </c>
      <c r="AS822" s="89"/>
      <c r="AT822" s="89"/>
      <c r="AU822" s="90"/>
      <c r="AV822" s="69">
        <f>AH359</f>
        <v>1095000</v>
      </c>
      <c r="AW822" s="70"/>
      <c r="AX822" s="70"/>
      <c r="AY822" s="71"/>
      <c r="AZ822" s="69" t="str">
        <f t="shared" si="142"/>
        <v>∞</v>
      </c>
      <c r="BA822" s="70"/>
      <c r="BB822" s="70"/>
      <c r="BC822" s="71"/>
      <c r="BD822" s="72">
        <f t="shared" si="143"/>
        <v>0</v>
      </c>
      <c r="BE822" s="73"/>
      <c r="BF822" s="74"/>
      <c r="BG822" s="78"/>
      <c r="BH822" s="79"/>
      <c r="BI822" s="80"/>
      <c r="BJ822" s="137"/>
      <c r="BK822" s="138"/>
      <c r="BL822" s="139"/>
    </row>
    <row r="823" spans="2:64" ht="18.75" customHeight="1">
      <c r="B823" s="97"/>
      <c r="C823" s="98"/>
      <c r="D823" s="99"/>
      <c r="E823" s="81"/>
      <c r="F823" s="82"/>
      <c r="G823" s="82"/>
      <c r="H823" s="83"/>
      <c r="I823" s="140"/>
      <c r="J823" s="141"/>
      <c r="K823" s="142"/>
      <c r="L823" s="97"/>
      <c r="M823" s="98"/>
      <c r="N823" s="99"/>
      <c r="O823" s="84">
        <v>2</v>
      </c>
      <c r="P823" s="85"/>
      <c r="Q823" s="85"/>
      <c r="R823" s="86"/>
      <c r="S823" s="72">
        <v>63.83</v>
      </c>
      <c r="T823" s="73"/>
      <c r="U823" s="73"/>
      <c r="V823" s="74"/>
      <c r="W823" s="87">
        <f>ABS(S823/E820*10^6*I820)</f>
        <v>0.4246939234480265</v>
      </c>
      <c r="X823" s="70"/>
      <c r="Y823" s="70"/>
      <c r="Z823" s="71"/>
      <c r="AA823" s="97"/>
      <c r="AB823" s="99"/>
      <c r="AC823" s="97"/>
      <c r="AD823" s="99"/>
      <c r="AE823" s="72">
        <v>1.036384</v>
      </c>
      <c r="AF823" s="73"/>
      <c r="AG823" s="74"/>
      <c r="AH823" s="72">
        <f t="shared" si="141"/>
        <v>1.3</v>
      </c>
      <c r="AI823" s="73"/>
      <c r="AJ823" s="74"/>
      <c r="AK823" s="81"/>
      <c r="AL823" s="82"/>
      <c r="AM823" s="83"/>
      <c r="AN823" s="88">
        <f>Z784*AH823*AK820</f>
        <v>65</v>
      </c>
      <c r="AO823" s="89"/>
      <c r="AP823" s="89"/>
      <c r="AQ823" s="90"/>
      <c r="AR823" s="88">
        <f>AH785*AH823*AK820</f>
        <v>19.5</v>
      </c>
      <c r="AS823" s="89"/>
      <c r="AT823" s="89"/>
      <c r="AU823" s="90"/>
      <c r="AV823" s="69">
        <f>AH359</f>
        <v>1095000</v>
      </c>
      <c r="AW823" s="70"/>
      <c r="AX823" s="70"/>
      <c r="AY823" s="71"/>
      <c r="AZ823" s="69" t="str">
        <f t="shared" si="142"/>
        <v>∞</v>
      </c>
      <c r="BA823" s="70"/>
      <c r="BB823" s="70"/>
      <c r="BC823" s="71"/>
      <c r="BD823" s="72">
        <f t="shared" si="143"/>
        <v>0</v>
      </c>
      <c r="BE823" s="73"/>
      <c r="BF823" s="74"/>
      <c r="BG823" s="81"/>
      <c r="BH823" s="82"/>
      <c r="BI823" s="83"/>
      <c r="BJ823" s="122"/>
      <c r="BK823" s="123"/>
      <c r="BL823" s="124"/>
    </row>
    <row r="824" spans="2:64" ht="18.75" customHeight="1">
      <c r="B824" s="91">
        <v>1301</v>
      </c>
      <c r="C824" s="92"/>
      <c r="D824" s="93"/>
      <c r="E824" s="130">
        <v>161861132000</v>
      </c>
      <c r="F824" s="76"/>
      <c r="G824" s="76"/>
      <c r="H824" s="77"/>
      <c r="I824" s="131">
        <v>850</v>
      </c>
      <c r="J824" s="132"/>
      <c r="K824" s="133"/>
      <c r="L824" s="91">
        <v>1</v>
      </c>
      <c r="M824" s="92"/>
      <c r="N824" s="93"/>
      <c r="O824" s="84">
        <v>1</v>
      </c>
      <c r="P824" s="85"/>
      <c r="Q824" s="85"/>
      <c r="R824" s="86"/>
      <c r="S824" s="72">
        <v>4241.61</v>
      </c>
      <c r="T824" s="73"/>
      <c r="U824" s="73"/>
      <c r="V824" s="74"/>
      <c r="W824" s="87">
        <f>ABS(S824/E824*10^6*I824)</f>
        <v>22.274454993926522</v>
      </c>
      <c r="X824" s="70"/>
      <c r="Y824" s="70"/>
      <c r="Z824" s="71"/>
      <c r="AA824" s="91">
        <v>14</v>
      </c>
      <c r="AB824" s="93"/>
      <c r="AC824" s="91">
        <v>0</v>
      </c>
      <c r="AD824" s="93"/>
      <c r="AE824" s="72">
        <v>1</v>
      </c>
      <c r="AF824" s="73"/>
      <c r="AG824" s="74"/>
      <c r="AH824" s="72">
        <f t="shared" si="141"/>
        <v>1.3</v>
      </c>
      <c r="AI824" s="73"/>
      <c r="AJ824" s="74"/>
      <c r="AK824" s="75">
        <f>IF(AA824&lt;25,1,IF(AC824&lt;=12,1,(25/AA824)^(1/4)))</f>
        <v>1</v>
      </c>
      <c r="AL824" s="76"/>
      <c r="AM824" s="77"/>
      <c r="AN824" s="88">
        <f>Z784*AH824*AK824</f>
        <v>65</v>
      </c>
      <c r="AO824" s="89"/>
      <c r="AP824" s="89"/>
      <c r="AQ824" s="90"/>
      <c r="AR824" s="88">
        <f>AH785*AH824*AK824</f>
        <v>19.5</v>
      </c>
      <c r="AS824" s="89"/>
      <c r="AT824" s="89"/>
      <c r="AU824" s="90"/>
      <c r="AV824" s="69">
        <f>AH359</f>
        <v>1095000</v>
      </c>
      <c r="AW824" s="70"/>
      <c r="AX824" s="70"/>
      <c r="AY824" s="71"/>
      <c r="AZ824" s="69">
        <f t="shared" si="142"/>
        <v>49699132.218887575</v>
      </c>
      <c r="BA824" s="70"/>
      <c r="BB824" s="70"/>
      <c r="BC824" s="71"/>
      <c r="BD824" s="72">
        <f t="shared" si="143"/>
        <v>0.022032577856235847</v>
      </c>
      <c r="BE824" s="73"/>
      <c r="BF824" s="74"/>
      <c r="BG824" s="75">
        <f>SUM(BD824:BD827)</f>
        <v>0.022032577856235847</v>
      </c>
      <c r="BH824" s="76"/>
      <c r="BI824" s="77"/>
      <c r="BJ824" s="114" t="str">
        <f>IF(BG824&lt;=1,"O.K","N.G")</f>
        <v>O.K</v>
      </c>
      <c r="BK824" s="117"/>
      <c r="BL824" s="118"/>
    </row>
    <row r="825" spans="2:64" ht="18.75" customHeight="1">
      <c r="B825" s="94"/>
      <c r="C825" s="95"/>
      <c r="D825" s="96"/>
      <c r="E825" s="78"/>
      <c r="F825" s="79"/>
      <c r="G825" s="79"/>
      <c r="H825" s="80"/>
      <c r="I825" s="134"/>
      <c r="J825" s="135"/>
      <c r="K825" s="136"/>
      <c r="L825" s="97"/>
      <c r="M825" s="98"/>
      <c r="N825" s="99"/>
      <c r="O825" s="84">
        <v>2</v>
      </c>
      <c r="P825" s="85"/>
      <c r="Q825" s="85"/>
      <c r="R825" s="86"/>
      <c r="S825" s="72">
        <v>393.16</v>
      </c>
      <c r="T825" s="73"/>
      <c r="U825" s="73"/>
      <c r="V825" s="74"/>
      <c r="W825" s="87">
        <f>ABS(S825/E824*10^6*I824)</f>
        <v>2.0646463784770765</v>
      </c>
      <c r="X825" s="70"/>
      <c r="Y825" s="70"/>
      <c r="Z825" s="71"/>
      <c r="AA825" s="94"/>
      <c r="AB825" s="96"/>
      <c r="AC825" s="94"/>
      <c r="AD825" s="96"/>
      <c r="AE825" s="72">
        <v>1</v>
      </c>
      <c r="AF825" s="73"/>
      <c r="AG825" s="74"/>
      <c r="AH825" s="72">
        <f t="shared" si="141"/>
        <v>1.3</v>
      </c>
      <c r="AI825" s="73"/>
      <c r="AJ825" s="74"/>
      <c r="AK825" s="78"/>
      <c r="AL825" s="79"/>
      <c r="AM825" s="80"/>
      <c r="AN825" s="88">
        <f>Z784*AH825*AK824</f>
        <v>65</v>
      </c>
      <c r="AO825" s="89"/>
      <c r="AP825" s="89"/>
      <c r="AQ825" s="90"/>
      <c r="AR825" s="88">
        <f>AH785*AH825*AK824</f>
        <v>19.5</v>
      </c>
      <c r="AS825" s="89"/>
      <c r="AT825" s="89"/>
      <c r="AU825" s="90"/>
      <c r="AV825" s="69">
        <f>AH359</f>
        <v>1095000</v>
      </c>
      <c r="AW825" s="70"/>
      <c r="AX825" s="70"/>
      <c r="AY825" s="71"/>
      <c r="AZ825" s="69" t="str">
        <f t="shared" si="142"/>
        <v>∞</v>
      </c>
      <c r="BA825" s="70"/>
      <c r="BB825" s="70"/>
      <c r="BC825" s="71"/>
      <c r="BD825" s="72">
        <f t="shared" si="143"/>
        <v>0</v>
      </c>
      <c r="BE825" s="73"/>
      <c r="BF825" s="74"/>
      <c r="BG825" s="78"/>
      <c r="BH825" s="79"/>
      <c r="BI825" s="80"/>
      <c r="BJ825" s="137"/>
      <c r="BK825" s="138"/>
      <c r="BL825" s="139"/>
    </row>
    <row r="826" spans="2:64" ht="18.75" customHeight="1">
      <c r="B826" s="94"/>
      <c r="C826" s="95"/>
      <c r="D826" s="96"/>
      <c r="E826" s="78"/>
      <c r="F826" s="79"/>
      <c r="G826" s="79"/>
      <c r="H826" s="80"/>
      <c r="I826" s="134"/>
      <c r="J826" s="135"/>
      <c r="K826" s="136"/>
      <c r="L826" s="91">
        <v>2</v>
      </c>
      <c r="M826" s="92"/>
      <c r="N826" s="93"/>
      <c r="O826" s="84">
        <v>1</v>
      </c>
      <c r="P826" s="85"/>
      <c r="Q826" s="85"/>
      <c r="R826" s="86"/>
      <c r="S826" s="72">
        <v>1587.41</v>
      </c>
      <c r="T826" s="73"/>
      <c r="U826" s="73"/>
      <c r="V826" s="74"/>
      <c r="W826" s="87">
        <f>ABS(S826/E824*10^6*I824)</f>
        <v>8.336148915602543</v>
      </c>
      <c r="X826" s="70"/>
      <c r="Y826" s="70"/>
      <c r="Z826" s="71"/>
      <c r="AA826" s="94"/>
      <c r="AB826" s="96"/>
      <c r="AC826" s="94"/>
      <c r="AD826" s="96"/>
      <c r="AE826" s="72">
        <v>1</v>
      </c>
      <c r="AF826" s="73"/>
      <c r="AG826" s="74"/>
      <c r="AH826" s="72">
        <f t="shared" si="141"/>
        <v>1.3</v>
      </c>
      <c r="AI826" s="73"/>
      <c r="AJ826" s="74"/>
      <c r="AK826" s="78"/>
      <c r="AL826" s="79"/>
      <c r="AM826" s="80"/>
      <c r="AN826" s="88">
        <f>Z784*AH826*AK824</f>
        <v>65</v>
      </c>
      <c r="AO826" s="89"/>
      <c r="AP826" s="89"/>
      <c r="AQ826" s="90"/>
      <c r="AR826" s="88">
        <f>AH785*AH826*AK824</f>
        <v>19.5</v>
      </c>
      <c r="AS826" s="89"/>
      <c r="AT826" s="89"/>
      <c r="AU826" s="90"/>
      <c r="AV826" s="69">
        <f>AH359</f>
        <v>1095000</v>
      </c>
      <c r="AW826" s="70"/>
      <c r="AX826" s="70"/>
      <c r="AY826" s="71"/>
      <c r="AZ826" s="69" t="str">
        <f t="shared" si="142"/>
        <v>∞</v>
      </c>
      <c r="BA826" s="70"/>
      <c r="BB826" s="70"/>
      <c r="BC826" s="71"/>
      <c r="BD826" s="72">
        <f t="shared" si="143"/>
        <v>0</v>
      </c>
      <c r="BE826" s="73"/>
      <c r="BF826" s="74"/>
      <c r="BG826" s="78"/>
      <c r="BH826" s="79"/>
      <c r="BI826" s="80"/>
      <c r="BJ826" s="137"/>
      <c r="BK826" s="138"/>
      <c r="BL826" s="139"/>
    </row>
    <row r="827" spans="2:64" ht="18.75" customHeight="1">
      <c r="B827" s="97"/>
      <c r="C827" s="98"/>
      <c r="D827" s="99"/>
      <c r="E827" s="81"/>
      <c r="F827" s="82"/>
      <c r="G827" s="82"/>
      <c r="H827" s="83"/>
      <c r="I827" s="140"/>
      <c r="J827" s="141"/>
      <c r="K827" s="142"/>
      <c r="L827" s="97"/>
      <c r="M827" s="98"/>
      <c r="N827" s="99"/>
      <c r="O827" s="84">
        <v>2</v>
      </c>
      <c r="P827" s="85"/>
      <c r="Q827" s="85"/>
      <c r="R827" s="86"/>
      <c r="S827" s="72">
        <v>210.4</v>
      </c>
      <c r="T827" s="73"/>
      <c r="U827" s="73"/>
      <c r="V827" s="74"/>
      <c r="W827" s="87">
        <f>ABS(S827/E824*10^6*I824)</f>
        <v>1.1048977465448593</v>
      </c>
      <c r="X827" s="70"/>
      <c r="Y827" s="70"/>
      <c r="Z827" s="71"/>
      <c r="AA827" s="97"/>
      <c r="AB827" s="99"/>
      <c r="AC827" s="97"/>
      <c r="AD827" s="99"/>
      <c r="AE827" s="72">
        <v>1</v>
      </c>
      <c r="AF827" s="73"/>
      <c r="AG827" s="74"/>
      <c r="AH827" s="72">
        <f t="shared" si="141"/>
        <v>1.3</v>
      </c>
      <c r="AI827" s="73"/>
      <c r="AJ827" s="74"/>
      <c r="AK827" s="81"/>
      <c r="AL827" s="82"/>
      <c r="AM827" s="83"/>
      <c r="AN827" s="88">
        <f>Z784*AH827*AK824</f>
        <v>65</v>
      </c>
      <c r="AO827" s="89"/>
      <c r="AP827" s="89"/>
      <c r="AQ827" s="90"/>
      <c r="AR827" s="88">
        <f>AH785*AH827*AK824</f>
        <v>19.5</v>
      </c>
      <c r="AS827" s="89"/>
      <c r="AT827" s="89"/>
      <c r="AU827" s="90"/>
      <c r="AV827" s="69">
        <f>AH359</f>
        <v>1095000</v>
      </c>
      <c r="AW827" s="70"/>
      <c r="AX827" s="70"/>
      <c r="AY827" s="71"/>
      <c r="AZ827" s="69" t="str">
        <f t="shared" si="142"/>
        <v>∞</v>
      </c>
      <c r="BA827" s="70"/>
      <c r="BB827" s="70"/>
      <c r="BC827" s="71"/>
      <c r="BD827" s="72">
        <f t="shared" si="143"/>
        <v>0</v>
      </c>
      <c r="BE827" s="73"/>
      <c r="BF827" s="74"/>
      <c r="BG827" s="81"/>
      <c r="BH827" s="82"/>
      <c r="BI827" s="83"/>
      <c r="BJ827" s="122"/>
      <c r="BK827" s="123"/>
      <c r="BL827" s="124"/>
    </row>
    <row r="828" spans="2:64" ht="18.75" customHeight="1">
      <c r="B828" s="91">
        <v>1401</v>
      </c>
      <c r="C828" s="92"/>
      <c r="D828" s="93"/>
      <c r="E828" s="130">
        <v>128503486833.333</v>
      </c>
      <c r="F828" s="76"/>
      <c r="G828" s="76"/>
      <c r="H828" s="77"/>
      <c r="I828" s="131">
        <v>855</v>
      </c>
      <c r="J828" s="132"/>
      <c r="K828" s="133"/>
      <c r="L828" s="91">
        <v>1</v>
      </c>
      <c r="M828" s="92"/>
      <c r="N828" s="93"/>
      <c r="O828" s="84">
        <v>1</v>
      </c>
      <c r="P828" s="85"/>
      <c r="Q828" s="85"/>
      <c r="R828" s="86"/>
      <c r="S828" s="72">
        <v>4184.32</v>
      </c>
      <c r="T828" s="73"/>
      <c r="U828" s="73"/>
      <c r="V828" s="74"/>
      <c r="W828" s="87">
        <f>ABS(S828/E828*10^6*I828)</f>
        <v>27.840439883472442</v>
      </c>
      <c r="X828" s="70"/>
      <c r="Y828" s="70"/>
      <c r="Z828" s="71"/>
      <c r="AA828" s="91">
        <v>14</v>
      </c>
      <c r="AB828" s="93"/>
      <c r="AC828" s="91">
        <v>0</v>
      </c>
      <c r="AD828" s="93"/>
      <c r="AE828" s="72">
        <v>1</v>
      </c>
      <c r="AF828" s="73"/>
      <c r="AG828" s="74"/>
      <c r="AH828" s="72">
        <f t="shared" si="141"/>
        <v>1.3</v>
      </c>
      <c r="AI828" s="73"/>
      <c r="AJ828" s="74"/>
      <c r="AK828" s="75">
        <f>IF(AA828&lt;25,1,IF(AC828&lt;=12,1,(25/AA828)^(1/4)))</f>
        <v>1</v>
      </c>
      <c r="AL828" s="76"/>
      <c r="AM828" s="77"/>
      <c r="AN828" s="88">
        <f>Z784*AH828*AK828</f>
        <v>65</v>
      </c>
      <c r="AO828" s="89"/>
      <c r="AP828" s="89"/>
      <c r="AQ828" s="90"/>
      <c r="AR828" s="88">
        <f>AH785*AH828*AK828</f>
        <v>19.5</v>
      </c>
      <c r="AS828" s="89"/>
      <c r="AT828" s="89"/>
      <c r="AU828" s="90"/>
      <c r="AV828" s="69">
        <f>AH359</f>
        <v>1095000</v>
      </c>
      <c r="AW828" s="70"/>
      <c r="AX828" s="70"/>
      <c r="AY828" s="71"/>
      <c r="AZ828" s="69">
        <f t="shared" si="142"/>
        <v>25453164.649484847</v>
      </c>
      <c r="BA828" s="70"/>
      <c r="BB828" s="70"/>
      <c r="BC828" s="71"/>
      <c r="BD828" s="72">
        <f t="shared" si="143"/>
        <v>0.043020190812389295</v>
      </c>
      <c r="BE828" s="73"/>
      <c r="BF828" s="74"/>
      <c r="BG828" s="75">
        <f>SUM(BD828:BD831)</f>
        <v>0.043020190812389295</v>
      </c>
      <c r="BH828" s="76"/>
      <c r="BI828" s="77"/>
      <c r="BJ828" s="114" t="str">
        <f>IF(BG828&lt;=1,"O.K","N.G")</f>
        <v>O.K</v>
      </c>
      <c r="BK828" s="117"/>
      <c r="BL828" s="118"/>
    </row>
    <row r="829" spans="2:64" ht="18.75" customHeight="1">
      <c r="B829" s="94"/>
      <c r="C829" s="95"/>
      <c r="D829" s="96"/>
      <c r="E829" s="78"/>
      <c r="F829" s="79"/>
      <c r="G829" s="79"/>
      <c r="H829" s="80"/>
      <c r="I829" s="134"/>
      <c r="J829" s="135"/>
      <c r="K829" s="136"/>
      <c r="L829" s="97"/>
      <c r="M829" s="98"/>
      <c r="N829" s="99"/>
      <c r="O829" s="84">
        <v>2</v>
      </c>
      <c r="P829" s="85"/>
      <c r="Q829" s="85"/>
      <c r="R829" s="86"/>
      <c r="S829" s="72">
        <v>741.99</v>
      </c>
      <c r="T829" s="73"/>
      <c r="U829" s="73"/>
      <c r="V829" s="74"/>
      <c r="W829" s="87">
        <f>ABS(S829/E828*10^6*I828)</f>
        <v>4.936842303919805</v>
      </c>
      <c r="X829" s="70"/>
      <c r="Y829" s="70"/>
      <c r="Z829" s="71"/>
      <c r="AA829" s="94"/>
      <c r="AB829" s="96"/>
      <c r="AC829" s="94"/>
      <c r="AD829" s="96"/>
      <c r="AE829" s="72">
        <v>1</v>
      </c>
      <c r="AF829" s="73"/>
      <c r="AG829" s="74"/>
      <c r="AH829" s="72">
        <f t="shared" si="141"/>
        <v>1.3</v>
      </c>
      <c r="AI829" s="73"/>
      <c r="AJ829" s="74"/>
      <c r="AK829" s="78"/>
      <c r="AL829" s="79"/>
      <c r="AM829" s="80"/>
      <c r="AN829" s="88">
        <f>Z784*AH829*AK828</f>
        <v>65</v>
      </c>
      <c r="AO829" s="89"/>
      <c r="AP829" s="89"/>
      <c r="AQ829" s="90"/>
      <c r="AR829" s="88">
        <f>AH785*AH829*AK828</f>
        <v>19.5</v>
      </c>
      <c r="AS829" s="89"/>
      <c r="AT829" s="89"/>
      <c r="AU829" s="90"/>
      <c r="AV829" s="69">
        <f>AH359</f>
        <v>1095000</v>
      </c>
      <c r="AW829" s="70"/>
      <c r="AX829" s="70"/>
      <c r="AY829" s="71"/>
      <c r="AZ829" s="69" t="str">
        <f t="shared" si="142"/>
        <v>∞</v>
      </c>
      <c r="BA829" s="70"/>
      <c r="BB829" s="70"/>
      <c r="BC829" s="71"/>
      <c r="BD829" s="72">
        <f t="shared" si="143"/>
        <v>0</v>
      </c>
      <c r="BE829" s="73"/>
      <c r="BF829" s="74"/>
      <c r="BG829" s="78"/>
      <c r="BH829" s="79"/>
      <c r="BI829" s="80"/>
      <c r="BJ829" s="137"/>
      <c r="BK829" s="138"/>
      <c r="BL829" s="139"/>
    </row>
    <row r="830" spans="2:64" ht="18.75" customHeight="1">
      <c r="B830" s="94"/>
      <c r="C830" s="95"/>
      <c r="D830" s="96"/>
      <c r="E830" s="78"/>
      <c r="F830" s="79"/>
      <c r="G830" s="79"/>
      <c r="H830" s="80"/>
      <c r="I830" s="134"/>
      <c r="J830" s="135"/>
      <c r="K830" s="136"/>
      <c r="L830" s="91">
        <v>2</v>
      </c>
      <c r="M830" s="92"/>
      <c r="N830" s="93"/>
      <c r="O830" s="84">
        <v>1</v>
      </c>
      <c r="P830" s="85"/>
      <c r="Q830" s="85"/>
      <c r="R830" s="86"/>
      <c r="S830" s="72">
        <v>1576.17</v>
      </c>
      <c r="T830" s="73"/>
      <c r="U830" s="73"/>
      <c r="V830" s="74"/>
      <c r="W830" s="87">
        <f>ABS(S830/E828*10^6*I828)</f>
        <v>10.487072243789376</v>
      </c>
      <c r="X830" s="70"/>
      <c r="Y830" s="70"/>
      <c r="Z830" s="71"/>
      <c r="AA830" s="94"/>
      <c r="AB830" s="96"/>
      <c r="AC830" s="94"/>
      <c r="AD830" s="96"/>
      <c r="AE830" s="72">
        <v>1</v>
      </c>
      <c r="AF830" s="73"/>
      <c r="AG830" s="74"/>
      <c r="AH830" s="72">
        <f t="shared" si="141"/>
        <v>1.3</v>
      </c>
      <c r="AI830" s="73"/>
      <c r="AJ830" s="74"/>
      <c r="AK830" s="78"/>
      <c r="AL830" s="79"/>
      <c r="AM830" s="80"/>
      <c r="AN830" s="88">
        <f>Z784*AH830*AK828</f>
        <v>65</v>
      </c>
      <c r="AO830" s="89"/>
      <c r="AP830" s="89"/>
      <c r="AQ830" s="90"/>
      <c r="AR830" s="88">
        <f>AH785*AH830*AK828</f>
        <v>19.5</v>
      </c>
      <c r="AS830" s="89"/>
      <c r="AT830" s="89"/>
      <c r="AU830" s="90"/>
      <c r="AV830" s="69">
        <f>AH359</f>
        <v>1095000</v>
      </c>
      <c r="AW830" s="70"/>
      <c r="AX830" s="70"/>
      <c r="AY830" s="71"/>
      <c r="AZ830" s="69" t="str">
        <f t="shared" si="142"/>
        <v>∞</v>
      </c>
      <c r="BA830" s="70"/>
      <c r="BB830" s="70"/>
      <c r="BC830" s="71"/>
      <c r="BD830" s="72">
        <f t="shared" si="143"/>
        <v>0</v>
      </c>
      <c r="BE830" s="73"/>
      <c r="BF830" s="74"/>
      <c r="BG830" s="78"/>
      <c r="BH830" s="79"/>
      <c r="BI830" s="80"/>
      <c r="BJ830" s="137"/>
      <c r="BK830" s="138"/>
      <c r="BL830" s="139"/>
    </row>
    <row r="831" spans="2:64" ht="18.75" customHeight="1">
      <c r="B831" s="97"/>
      <c r="C831" s="98"/>
      <c r="D831" s="99"/>
      <c r="E831" s="81"/>
      <c r="F831" s="82"/>
      <c r="G831" s="82"/>
      <c r="H831" s="83"/>
      <c r="I831" s="140"/>
      <c r="J831" s="141"/>
      <c r="K831" s="142"/>
      <c r="L831" s="97"/>
      <c r="M831" s="98"/>
      <c r="N831" s="99"/>
      <c r="O831" s="84">
        <v>2</v>
      </c>
      <c r="P831" s="85"/>
      <c r="Q831" s="85"/>
      <c r="R831" s="86"/>
      <c r="S831" s="72">
        <v>350.8</v>
      </c>
      <c r="T831" s="73"/>
      <c r="U831" s="73"/>
      <c r="V831" s="74"/>
      <c r="W831" s="87">
        <f>ABS(S831/E828*10^6*I828)</f>
        <v>2.334053397235903</v>
      </c>
      <c r="X831" s="70"/>
      <c r="Y831" s="70"/>
      <c r="Z831" s="71"/>
      <c r="AA831" s="97"/>
      <c r="AB831" s="99"/>
      <c r="AC831" s="97"/>
      <c r="AD831" s="99"/>
      <c r="AE831" s="72">
        <v>1</v>
      </c>
      <c r="AF831" s="73"/>
      <c r="AG831" s="74"/>
      <c r="AH831" s="72">
        <f t="shared" si="141"/>
        <v>1.3</v>
      </c>
      <c r="AI831" s="73"/>
      <c r="AJ831" s="74"/>
      <c r="AK831" s="81"/>
      <c r="AL831" s="82"/>
      <c r="AM831" s="83"/>
      <c r="AN831" s="88">
        <f>Z784*AH831*AK828</f>
        <v>65</v>
      </c>
      <c r="AO831" s="89"/>
      <c r="AP831" s="89"/>
      <c r="AQ831" s="90"/>
      <c r="AR831" s="88">
        <f>AH785*AH831*AK828</f>
        <v>19.5</v>
      </c>
      <c r="AS831" s="89"/>
      <c r="AT831" s="89"/>
      <c r="AU831" s="90"/>
      <c r="AV831" s="69">
        <f>AH359</f>
        <v>1095000</v>
      </c>
      <c r="AW831" s="70"/>
      <c r="AX831" s="70"/>
      <c r="AY831" s="71"/>
      <c r="AZ831" s="69" t="str">
        <f t="shared" si="142"/>
        <v>∞</v>
      </c>
      <c r="BA831" s="70"/>
      <c r="BB831" s="70"/>
      <c r="BC831" s="71"/>
      <c r="BD831" s="72">
        <f t="shared" si="143"/>
        <v>0</v>
      </c>
      <c r="BE831" s="73"/>
      <c r="BF831" s="74"/>
      <c r="BG831" s="81"/>
      <c r="BH831" s="82"/>
      <c r="BI831" s="83"/>
      <c r="BJ831" s="122"/>
      <c r="BK831" s="123"/>
      <c r="BL831" s="124"/>
    </row>
    <row r="832" spans="2:64" ht="18.75" customHeight="1">
      <c r="B832" s="91">
        <v>1501</v>
      </c>
      <c r="C832" s="92"/>
      <c r="D832" s="93"/>
      <c r="E832" s="130">
        <v>161861132000</v>
      </c>
      <c r="F832" s="76"/>
      <c r="G832" s="76"/>
      <c r="H832" s="77"/>
      <c r="I832" s="131">
        <v>850</v>
      </c>
      <c r="J832" s="132"/>
      <c r="K832" s="133"/>
      <c r="L832" s="91">
        <v>1</v>
      </c>
      <c r="M832" s="92"/>
      <c r="N832" s="93"/>
      <c r="O832" s="84">
        <v>1</v>
      </c>
      <c r="P832" s="85"/>
      <c r="Q832" s="85"/>
      <c r="R832" s="86"/>
      <c r="S832" s="72">
        <v>4241.81</v>
      </c>
      <c r="T832" s="73"/>
      <c r="U832" s="73"/>
      <c r="V832" s="74"/>
      <c r="W832" s="87">
        <f>ABS(S832/E832*10^6*I832)</f>
        <v>22.27550527695556</v>
      </c>
      <c r="X832" s="70"/>
      <c r="Y832" s="70"/>
      <c r="Z832" s="71"/>
      <c r="AA832" s="91">
        <v>14</v>
      </c>
      <c r="AB832" s="93"/>
      <c r="AC832" s="91">
        <v>0</v>
      </c>
      <c r="AD832" s="93"/>
      <c r="AE832" s="72">
        <v>1</v>
      </c>
      <c r="AF832" s="73"/>
      <c r="AG832" s="74"/>
      <c r="AH832" s="72">
        <f t="shared" si="141"/>
        <v>1.3</v>
      </c>
      <c r="AI832" s="73"/>
      <c r="AJ832" s="74"/>
      <c r="AK832" s="75">
        <f>IF(AA832&lt;25,1,IF(AC832&lt;=12,1,(25/AA832)^(1/4)))</f>
        <v>1</v>
      </c>
      <c r="AL832" s="76"/>
      <c r="AM832" s="77"/>
      <c r="AN832" s="88">
        <f>Z784*AH832*AK832</f>
        <v>65</v>
      </c>
      <c r="AO832" s="89"/>
      <c r="AP832" s="89"/>
      <c r="AQ832" s="90"/>
      <c r="AR832" s="88">
        <f>AH785*AH832*AK832</f>
        <v>19.5</v>
      </c>
      <c r="AS832" s="89"/>
      <c r="AT832" s="89"/>
      <c r="AU832" s="90"/>
      <c r="AV832" s="69">
        <f>AH359</f>
        <v>1095000</v>
      </c>
      <c r="AW832" s="70"/>
      <c r="AX832" s="70"/>
      <c r="AY832" s="71"/>
      <c r="AZ832" s="69">
        <f t="shared" si="142"/>
        <v>49692102.65524034</v>
      </c>
      <c r="BA832" s="70"/>
      <c r="BB832" s="70"/>
      <c r="BC832" s="71"/>
      <c r="BD832" s="72">
        <f t="shared" si="143"/>
        <v>0.02203569463737565</v>
      </c>
      <c r="BE832" s="73"/>
      <c r="BF832" s="74"/>
      <c r="BG832" s="75">
        <f>SUM(BD832:BD835)</f>
        <v>0.02203569463737565</v>
      </c>
      <c r="BH832" s="76"/>
      <c r="BI832" s="77"/>
      <c r="BJ832" s="114" t="str">
        <f>IF(BG832&lt;=1,"O.K","N.G")</f>
        <v>O.K</v>
      </c>
      <c r="BK832" s="117"/>
      <c r="BL832" s="118"/>
    </row>
    <row r="833" spans="2:64" ht="18.75" customHeight="1">
      <c r="B833" s="94"/>
      <c r="C833" s="95"/>
      <c r="D833" s="96"/>
      <c r="E833" s="78"/>
      <c r="F833" s="79"/>
      <c r="G833" s="79"/>
      <c r="H833" s="80"/>
      <c r="I833" s="134"/>
      <c r="J833" s="135"/>
      <c r="K833" s="136"/>
      <c r="L833" s="97"/>
      <c r="M833" s="98"/>
      <c r="N833" s="99"/>
      <c r="O833" s="84">
        <v>2</v>
      </c>
      <c r="P833" s="85"/>
      <c r="Q833" s="85"/>
      <c r="R833" s="86"/>
      <c r="S833" s="72">
        <v>393.35</v>
      </c>
      <c r="T833" s="73"/>
      <c r="U833" s="73"/>
      <c r="V833" s="74"/>
      <c r="W833" s="87">
        <f>ABS(S833/E832*10^6*I832)</f>
        <v>2.06564414735466</v>
      </c>
      <c r="X833" s="70"/>
      <c r="Y833" s="70"/>
      <c r="Z833" s="71"/>
      <c r="AA833" s="94"/>
      <c r="AB833" s="96"/>
      <c r="AC833" s="94"/>
      <c r="AD833" s="96"/>
      <c r="AE833" s="72">
        <v>1</v>
      </c>
      <c r="AF833" s="73"/>
      <c r="AG833" s="74"/>
      <c r="AH833" s="72">
        <f t="shared" si="141"/>
        <v>1.3</v>
      </c>
      <c r="AI833" s="73"/>
      <c r="AJ833" s="74"/>
      <c r="AK833" s="78"/>
      <c r="AL833" s="79"/>
      <c r="AM833" s="80"/>
      <c r="AN833" s="88">
        <f>Z784*AH833*AK832</f>
        <v>65</v>
      </c>
      <c r="AO833" s="89"/>
      <c r="AP833" s="89"/>
      <c r="AQ833" s="90"/>
      <c r="AR833" s="88">
        <f>AH785*AH833*AK832</f>
        <v>19.5</v>
      </c>
      <c r="AS833" s="89"/>
      <c r="AT833" s="89"/>
      <c r="AU833" s="90"/>
      <c r="AV833" s="69">
        <f>AH359</f>
        <v>1095000</v>
      </c>
      <c r="AW833" s="70"/>
      <c r="AX833" s="70"/>
      <c r="AY833" s="71"/>
      <c r="AZ833" s="69" t="str">
        <f t="shared" si="142"/>
        <v>∞</v>
      </c>
      <c r="BA833" s="70"/>
      <c r="BB833" s="70"/>
      <c r="BC833" s="71"/>
      <c r="BD833" s="72">
        <f t="shared" si="143"/>
        <v>0</v>
      </c>
      <c r="BE833" s="73"/>
      <c r="BF833" s="74"/>
      <c r="BG833" s="78"/>
      <c r="BH833" s="79"/>
      <c r="BI833" s="80"/>
      <c r="BJ833" s="137"/>
      <c r="BK833" s="138"/>
      <c r="BL833" s="139"/>
    </row>
    <row r="834" spans="2:64" ht="18.75" customHeight="1">
      <c r="B834" s="94"/>
      <c r="C834" s="95"/>
      <c r="D834" s="96"/>
      <c r="E834" s="78"/>
      <c r="F834" s="79"/>
      <c r="G834" s="79"/>
      <c r="H834" s="80"/>
      <c r="I834" s="134"/>
      <c r="J834" s="135"/>
      <c r="K834" s="136"/>
      <c r="L834" s="91">
        <v>2</v>
      </c>
      <c r="M834" s="92"/>
      <c r="N834" s="93"/>
      <c r="O834" s="84">
        <v>1</v>
      </c>
      <c r="P834" s="85"/>
      <c r="Q834" s="85"/>
      <c r="R834" s="86"/>
      <c r="S834" s="72">
        <v>1587.29</v>
      </c>
      <c r="T834" s="73"/>
      <c r="U834" s="73"/>
      <c r="V834" s="74"/>
      <c r="W834" s="87">
        <f>ABS(S834/E832*10^6*I832)</f>
        <v>8.335518745785123</v>
      </c>
      <c r="X834" s="70"/>
      <c r="Y834" s="70"/>
      <c r="Z834" s="71"/>
      <c r="AA834" s="94"/>
      <c r="AB834" s="96"/>
      <c r="AC834" s="94"/>
      <c r="AD834" s="96"/>
      <c r="AE834" s="72">
        <v>1</v>
      </c>
      <c r="AF834" s="73"/>
      <c r="AG834" s="74"/>
      <c r="AH834" s="72">
        <f t="shared" si="141"/>
        <v>1.3</v>
      </c>
      <c r="AI834" s="73"/>
      <c r="AJ834" s="74"/>
      <c r="AK834" s="78"/>
      <c r="AL834" s="79"/>
      <c r="AM834" s="80"/>
      <c r="AN834" s="88">
        <f>Z784*AH834*AK832</f>
        <v>65</v>
      </c>
      <c r="AO834" s="89"/>
      <c r="AP834" s="89"/>
      <c r="AQ834" s="90"/>
      <c r="AR834" s="88">
        <f>AH785*AH834*AK832</f>
        <v>19.5</v>
      </c>
      <c r="AS834" s="89"/>
      <c r="AT834" s="89"/>
      <c r="AU834" s="90"/>
      <c r="AV834" s="69">
        <f>AH359</f>
        <v>1095000</v>
      </c>
      <c r="AW834" s="70"/>
      <c r="AX834" s="70"/>
      <c r="AY834" s="71"/>
      <c r="AZ834" s="69" t="str">
        <f t="shared" si="142"/>
        <v>∞</v>
      </c>
      <c r="BA834" s="70"/>
      <c r="BB834" s="70"/>
      <c r="BC834" s="71"/>
      <c r="BD834" s="72">
        <f t="shared" si="143"/>
        <v>0</v>
      </c>
      <c r="BE834" s="73"/>
      <c r="BF834" s="74"/>
      <c r="BG834" s="78"/>
      <c r="BH834" s="79"/>
      <c r="BI834" s="80"/>
      <c r="BJ834" s="137"/>
      <c r="BK834" s="138"/>
      <c r="BL834" s="139"/>
    </row>
    <row r="835" spans="2:64" ht="18.75" customHeight="1">
      <c r="B835" s="97"/>
      <c r="C835" s="98"/>
      <c r="D835" s="99"/>
      <c r="E835" s="81"/>
      <c r="F835" s="82"/>
      <c r="G835" s="82"/>
      <c r="H835" s="83"/>
      <c r="I835" s="140"/>
      <c r="J835" s="141"/>
      <c r="K835" s="142"/>
      <c r="L835" s="97"/>
      <c r="M835" s="98"/>
      <c r="N835" s="99"/>
      <c r="O835" s="84">
        <v>2</v>
      </c>
      <c r="P835" s="85"/>
      <c r="Q835" s="85"/>
      <c r="R835" s="86"/>
      <c r="S835" s="72">
        <v>210.3</v>
      </c>
      <c r="T835" s="73"/>
      <c r="U835" s="73"/>
      <c r="V835" s="74"/>
      <c r="W835" s="87">
        <f>ABS(S835/E832*10^6*I832)</f>
        <v>1.1043726050303417</v>
      </c>
      <c r="X835" s="70"/>
      <c r="Y835" s="70"/>
      <c r="Z835" s="71"/>
      <c r="AA835" s="97"/>
      <c r="AB835" s="99"/>
      <c r="AC835" s="97"/>
      <c r="AD835" s="99"/>
      <c r="AE835" s="72">
        <v>1</v>
      </c>
      <c r="AF835" s="73"/>
      <c r="AG835" s="74"/>
      <c r="AH835" s="72">
        <f t="shared" si="141"/>
        <v>1.3</v>
      </c>
      <c r="AI835" s="73"/>
      <c r="AJ835" s="74"/>
      <c r="AK835" s="81"/>
      <c r="AL835" s="82"/>
      <c r="AM835" s="83"/>
      <c r="AN835" s="88">
        <f>Z784*AH835*AK832</f>
        <v>65</v>
      </c>
      <c r="AO835" s="89"/>
      <c r="AP835" s="89"/>
      <c r="AQ835" s="90"/>
      <c r="AR835" s="88">
        <f>AH785*AH835*AK832</f>
        <v>19.5</v>
      </c>
      <c r="AS835" s="89"/>
      <c r="AT835" s="89"/>
      <c r="AU835" s="90"/>
      <c r="AV835" s="69">
        <f>AH359</f>
        <v>1095000</v>
      </c>
      <c r="AW835" s="70"/>
      <c r="AX835" s="70"/>
      <c r="AY835" s="71"/>
      <c r="AZ835" s="69" t="str">
        <f t="shared" si="142"/>
        <v>∞</v>
      </c>
      <c r="BA835" s="70"/>
      <c r="BB835" s="70"/>
      <c r="BC835" s="71"/>
      <c r="BD835" s="72">
        <f t="shared" si="143"/>
        <v>0</v>
      </c>
      <c r="BE835" s="73"/>
      <c r="BF835" s="74"/>
      <c r="BG835" s="81"/>
      <c r="BH835" s="82"/>
      <c r="BI835" s="83"/>
      <c r="BJ835" s="122"/>
      <c r="BK835" s="123"/>
      <c r="BL835" s="124"/>
    </row>
    <row r="836" spans="2:64" ht="18.75" customHeight="1">
      <c r="B836" s="91">
        <v>1901</v>
      </c>
      <c r="C836" s="92"/>
      <c r="D836" s="93"/>
      <c r="E836" s="130">
        <v>161861132000</v>
      </c>
      <c r="F836" s="76"/>
      <c r="G836" s="76"/>
      <c r="H836" s="77"/>
      <c r="I836" s="131">
        <v>850</v>
      </c>
      <c r="J836" s="132"/>
      <c r="K836" s="133"/>
      <c r="L836" s="91">
        <v>1</v>
      </c>
      <c r="M836" s="92"/>
      <c r="N836" s="93"/>
      <c r="O836" s="84">
        <v>1</v>
      </c>
      <c r="P836" s="85"/>
      <c r="Q836" s="85"/>
      <c r="R836" s="86"/>
      <c r="S836" s="72">
        <v>3025.14</v>
      </c>
      <c r="T836" s="73"/>
      <c r="U836" s="73"/>
      <c r="V836" s="74"/>
      <c r="W836" s="87">
        <f>ABS(S836/E836*10^6*I836)</f>
        <v>15.88626601227526</v>
      </c>
      <c r="X836" s="70"/>
      <c r="Y836" s="70"/>
      <c r="Z836" s="71"/>
      <c r="AA836" s="91">
        <v>14</v>
      </c>
      <c r="AB836" s="93"/>
      <c r="AC836" s="91">
        <v>0</v>
      </c>
      <c r="AD836" s="93"/>
      <c r="AE836" s="72">
        <v>1.652506</v>
      </c>
      <c r="AF836" s="73"/>
      <c r="AG836" s="74"/>
      <c r="AH836" s="72">
        <f t="shared" si="141"/>
        <v>1.3</v>
      </c>
      <c r="AI836" s="73"/>
      <c r="AJ836" s="74"/>
      <c r="AK836" s="75">
        <f>IF(AA836&lt;25,1,IF(AC836&lt;=12,1,(25/AA836)^(1/4)))</f>
        <v>1</v>
      </c>
      <c r="AL836" s="76"/>
      <c r="AM836" s="77"/>
      <c r="AN836" s="88">
        <f>Z784*AH836*AK836</f>
        <v>65</v>
      </c>
      <c r="AO836" s="89"/>
      <c r="AP836" s="89"/>
      <c r="AQ836" s="90"/>
      <c r="AR836" s="88">
        <f>AH785*AH836*AK836</f>
        <v>19.5</v>
      </c>
      <c r="AS836" s="89"/>
      <c r="AT836" s="89"/>
      <c r="AU836" s="90"/>
      <c r="AV836" s="69">
        <f>AH359</f>
        <v>1095000</v>
      </c>
      <c r="AW836" s="70"/>
      <c r="AX836" s="70"/>
      <c r="AY836" s="71"/>
      <c r="AZ836" s="69" t="str">
        <f t="shared" si="142"/>
        <v>∞</v>
      </c>
      <c r="BA836" s="70"/>
      <c r="BB836" s="70"/>
      <c r="BC836" s="71"/>
      <c r="BD836" s="72">
        <f t="shared" si="143"/>
        <v>0</v>
      </c>
      <c r="BE836" s="73"/>
      <c r="BF836" s="74"/>
      <c r="BG836" s="75">
        <f>SUM(BD836:BD839)</f>
        <v>0</v>
      </c>
      <c r="BH836" s="76"/>
      <c r="BI836" s="77"/>
      <c r="BJ836" s="114" t="str">
        <f>IF(BG836&lt;=1,"O.K","N.G")</f>
        <v>O.K</v>
      </c>
      <c r="BK836" s="117"/>
      <c r="BL836" s="118"/>
    </row>
    <row r="837" spans="2:64" ht="18.75" customHeight="1">
      <c r="B837" s="94"/>
      <c r="C837" s="95"/>
      <c r="D837" s="96"/>
      <c r="E837" s="78"/>
      <c r="F837" s="79"/>
      <c r="G837" s="79"/>
      <c r="H837" s="80"/>
      <c r="I837" s="134"/>
      <c r="J837" s="135"/>
      <c r="K837" s="136"/>
      <c r="L837" s="97"/>
      <c r="M837" s="98"/>
      <c r="N837" s="99"/>
      <c r="O837" s="84">
        <v>2</v>
      </c>
      <c r="P837" s="85"/>
      <c r="Q837" s="85"/>
      <c r="R837" s="86"/>
      <c r="S837" s="72">
        <v>1161.16</v>
      </c>
      <c r="T837" s="73"/>
      <c r="U837" s="73"/>
      <c r="V837" s="74"/>
      <c r="W837" s="87">
        <f>ABS(S837/E836*10^6*I836)</f>
        <v>6.09773320997162</v>
      </c>
      <c r="X837" s="70"/>
      <c r="Y837" s="70"/>
      <c r="Z837" s="71"/>
      <c r="AA837" s="94"/>
      <c r="AB837" s="96"/>
      <c r="AC837" s="94"/>
      <c r="AD837" s="96"/>
      <c r="AE837" s="72">
        <v>1.216152</v>
      </c>
      <c r="AF837" s="73"/>
      <c r="AG837" s="74"/>
      <c r="AH837" s="72">
        <f t="shared" si="141"/>
        <v>1.3</v>
      </c>
      <c r="AI837" s="73"/>
      <c r="AJ837" s="74"/>
      <c r="AK837" s="78"/>
      <c r="AL837" s="79"/>
      <c r="AM837" s="80"/>
      <c r="AN837" s="88">
        <f>Z784*AH837*AK836</f>
        <v>65</v>
      </c>
      <c r="AO837" s="89"/>
      <c r="AP837" s="89"/>
      <c r="AQ837" s="90"/>
      <c r="AR837" s="88">
        <f>AH785*AH837*AK836</f>
        <v>19.5</v>
      </c>
      <c r="AS837" s="89"/>
      <c r="AT837" s="89"/>
      <c r="AU837" s="90"/>
      <c r="AV837" s="69">
        <f>AH359</f>
        <v>1095000</v>
      </c>
      <c r="AW837" s="70"/>
      <c r="AX837" s="70"/>
      <c r="AY837" s="71"/>
      <c r="AZ837" s="69" t="str">
        <f t="shared" si="142"/>
        <v>∞</v>
      </c>
      <c r="BA837" s="70"/>
      <c r="BB837" s="70"/>
      <c r="BC837" s="71"/>
      <c r="BD837" s="72">
        <f t="shared" si="143"/>
        <v>0</v>
      </c>
      <c r="BE837" s="73"/>
      <c r="BF837" s="74"/>
      <c r="BG837" s="78"/>
      <c r="BH837" s="79"/>
      <c r="BI837" s="80"/>
      <c r="BJ837" s="137"/>
      <c r="BK837" s="138"/>
      <c r="BL837" s="139"/>
    </row>
    <row r="838" spans="2:64" ht="18.75" customHeight="1">
      <c r="B838" s="94"/>
      <c r="C838" s="95"/>
      <c r="D838" s="96"/>
      <c r="E838" s="78"/>
      <c r="F838" s="79"/>
      <c r="G838" s="79"/>
      <c r="H838" s="80"/>
      <c r="I838" s="134"/>
      <c r="J838" s="135"/>
      <c r="K838" s="136"/>
      <c r="L838" s="91">
        <v>2</v>
      </c>
      <c r="M838" s="92"/>
      <c r="N838" s="93"/>
      <c r="O838" s="84">
        <v>1</v>
      </c>
      <c r="P838" s="85"/>
      <c r="Q838" s="85"/>
      <c r="R838" s="86"/>
      <c r="S838" s="72">
        <v>1026.7</v>
      </c>
      <c r="T838" s="73"/>
      <c r="U838" s="73"/>
      <c r="V838" s="74"/>
      <c r="W838" s="87">
        <f>ABS(S838/E836*10^6*I836)</f>
        <v>5.391627929551364</v>
      </c>
      <c r="X838" s="70"/>
      <c r="Y838" s="70"/>
      <c r="Z838" s="71"/>
      <c r="AA838" s="94"/>
      <c r="AB838" s="96"/>
      <c r="AC838" s="94"/>
      <c r="AD838" s="96"/>
      <c r="AE838" s="72">
        <v>1.185831</v>
      </c>
      <c r="AF838" s="73"/>
      <c r="AG838" s="74"/>
      <c r="AH838" s="72">
        <f t="shared" si="141"/>
        <v>1.3</v>
      </c>
      <c r="AI838" s="73"/>
      <c r="AJ838" s="74"/>
      <c r="AK838" s="78"/>
      <c r="AL838" s="79"/>
      <c r="AM838" s="80"/>
      <c r="AN838" s="88">
        <f>Z784*AH838*AK836</f>
        <v>65</v>
      </c>
      <c r="AO838" s="89"/>
      <c r="AP838" s="89"/>
      <c r="AQ838" s="90"/>
      <c r="AR838" s="88">
        <f>AH785*AH838*AK836</f>
        <v>19.5</v>
      </c>
      <c r="AS838" s="89"/>
      <c r="AT838" s="89"/>
      <c r="AU838" s="90"/>
      <c r="AV838" s="69">
        <f>AH359</f>
        <v>1095000</v>
      </c>
      <c r="AW838" s="70"/>
      <c r="AX838" s="70"/>
      <c r="AY838" s="71"/>
      <c r="AZ838" s="69" t="str">
        <f t="shared" si="142"/>
        <v>∞</v>
      </c>
      <c r="BA838" s="70"/>
      <c r="BB838" s="70"/>
      <c r="BC838" s="71"/>
      <c r="BD838" s="72">
        <f t="shared" si="143"/>
        <v>0</v>
      </c>
      <c r="BE838" s="73"/>
      <c r="BF838" s="74"/>
      <c r="BG838" s="78"/>
      <c r="BH838" s="79"/>
      <c r="BI838" s="80"/>
      <c r="BJ838" s="137"/>
      <c r="BK838" s="138"/>
      <c r="BL838" s="139"/>
    </row>
    <row r="839" spans="2:64" ht="18.75" customHeight="1">
      <c r="B839" s="97"/>
      <c r="C839" s="98"/>
      <c r="D839" s="99"/>
      <c r="E839" s="81"/>
      <c r="F839" s="82"/>
      <c r="G839" s="82"/>
      <c r="H839" s="83"/>
      <c r="I839" s="140"/>
      <c r="J839" s="141"/>
      <c r="K839" s="142"/>
      <c r="L839" s="97"/>
      <c r="M839" s="98"/>
      <c r="N839" s="99"/>
      <c r="O839" s="84">
        <v>2</v>
      </c>
      <c r="P839" s="85"/>
      <c r="Q839" s="85"/>
      <c r="R839" s="86"/>
      <c r="S839" s="72">
        <v>320.5</v>
      </c>
      <c r="T839" s="73"/>
      <c r="U839" s="73"/>
      <c r="V839" s="74"/>
      <c r="W839" s="87">
        <f>ABS(S839/E836*10^6*I836)</f>
        <v>1.6830785540286473</v>
      </c>
      <c r="X839" s="70"/>
      <c r="Y839" s="70"/>
      <c r="Z839" s="71"/>
      <c r="AA839" s="97"/>
      <c r="AB839" s="99"/>
      <c r="AC839" s="97"/>
      <c r="AD839" s="99"/>
      <c r="AE839" s="72">
        <v>1.056203</v>
      </c>
      <c r="AF839" s="73"/>
      <c r="AG839" s="74"/>
      <c r="AH839" s="72">
        <f t="shared" si="141"/>
        <v>1.3</v>
      </c>
      <c r="AI839" s="73"/>
      <c r="AJ839" s="74"/>
      <c r="AK839" s="81"/>
      <c r="AL839" s="82"/>
      <c r="AM839" s="83"/>
      <c r="AN839" s="88">
        <f>Z784*AH839*AK836</f>
        <v>65</v>
      </c>
      <c r="AO839" s="89"/>
      <c r="AP839" s="89"/>
      <c r="AQ839" s="90"/>
      <c r="AR839" s="88">
        <f>AH785*AH839*AK836</f>
        <v>19.5</v>
      </c>
      <c r="AS839" s="89"/>
      <c r="AT839" s="89"/>
      <c r="AU839" s="90"/>
      <c r="AV839" s="69">
        <f>AH359</f>
        <v>1095000</v>
      </c>
      <c r="AW839" s="70"/>
      <c r="AX839" s="70"/>
      <c r="AY839" s="71"/>
      <c r="AZ839" s="69" t="str">
        <f t="shared" si="142"/>
        <v>∞</v>
      </c>
      <c r="BA839" s="70"/>
      <c r="BB839" s="70"/>
      <c r="BC839" s="71"/>
      <c r="BD839" s="72">
        <f t="shared" si="143"/>
        <v>0</v>
      </c>
      <c r="BE839" s="73"/>
      <c r="BF839" s="74"/>
      <c r="BG839" s="81"/>
      <c r="BH839" s="82"/>
      <c r="BI839" s="83"/>
      <c r="BJ839" s="122"/>
      <c r="BK839" s="123"/>
      <c r="BL839" s="124"/>
    </row>
    <row r="840" spans="2:64" ht="18.75" customHeight="1">
      <c r="B840" s="91">
        <v>2001</v>
      </c>
      <c r="C840" s="92"/>
      <c r="D840" s="93"/>
      <c r="E840" s="130">
        <v>195223979166.666</v>
      </c>
      <c r="F840" s="76"/>
      <c r="G840" s="76"/>
      <c r="H840" s="77"/>
      <c r="I840" s="131">
        <v>845</v>
      </c>
      <c r="J840" s="132"/>
      <c r="K840" s="133"/>
      <c r="L840" s="91">
        <v>1</v>
      </c>
      <c r="M840" s="92"/>
      <c r="N840" s="93"/>
      <c r="O840" s="84">
        <v>1</v>
      </c>
      <c r="P840" s="85"/>
      <c r="Q840" s="85"/>
      <c r="R840" s="86"/>
      <c r="S840" s="72">
        <v>4072.48</v>
      </c>
      <c r="T840" s="73"/>
      <c r="U840" s="73"/>
      <c r="V840" s="74"/>
      <c r="W840" s="87">
        <f>ABS(S840/E840*10^6*I840)</f>
        <v>17.62716657394915</v>
      </c>
      <c r="X840" s="70"/>
      <c r="Y840" s="70"/>
      <c r="Z840" s="71"/>
      <c r="AA840" s="91">
        <v>14</v>
      </c>
      <c r="AB840" s="93"/>
      <c r="AC840" s="91">
        <v>0</v>
      </c>
      <c r="AD840" s="93"/>
      <c r="AE840" s="72">
        <v>1</v>
      </c>
      <c r="AF840" s="73"/>
      <c r="AG840" s="74"/>
      <c r="AH840" s="72">
        <f t="shared" si="141"/>
        <v>1.3</v>
      </c>
      <c r="AI840" s="73"/>
      <c r="AJ840" s="74"/>
      <c r="AK840" s="75">
        <f>IF(AA840&lt;25,1,IF(AC840&lt;=12,1,(25/AA840)^(1/4)))</f>
        <v>1</v>
      </c>
      <c r="AL840" s="76"/>
      <c r="AM840" s="77"/>
      <c r="AN840" s="88">
        <f>Z784*AH840*AK840</f>
        <v>65</v>
      </c>
      <c r="AO840" s="89"/>
      <c r="AP840" s="89"/>
      <c r="AQ840" s="90"/>
      <c r="AR840" s="88">
        <f>AH785*AH840*AK840</f>
        <v>19.5</v>
      </c>
      <c r="AS840" s="89"/>
      <c r="AT840" s="89"/>
      <c r="AU840" s="90"/>
      <c r="AV840" s="69">
        <f>AH359</f>
        <v>1095000</v>
      </c>
      <c r="AW840" s="70"/>
      <c r="AX840" s="70"/>
      <c r="AY840" s="71"/>
      <c r="AZ840" s="69" t="str">
        <f t="shared" si="142"/>
        <v>∞</v>
      </c>
      <c r="BA840" s="70"/>
      <c r="BB840" s="70"/>
      <c r="BC840" s="71"/>
      <c r="BD840" s="72">
        <f t="shared" si="143"/>
        <v>0</v>
      </c>
      <c r="BE840" s="73"/>
      <c r="BF840" s="74"/>
      <c r="BG840" s="75">
        <f>SUM(BD840:BD843)</f>
        <v>0</v>
      </c>
      <c r="BH840" s="76"/>
      <c r="BI840" s="77"/>
      <c r="BJ840" s="114" t="str">
        <f>IF(BG840&lt;=1,"O.K","N.G")</f>
        <v>O.K</v>
      </c>
      <c r="BK840" s="117"/>
      <c r="BL840" s="118"/>
    </row>
    <row r="841" spans="2:64" ht="18.75" customHeight="1">
      <c r="B841" s="94"/>
      <c r="C841" s="95"/>
      <c r="D841" s="96"/>
      <c r="E841" s="78"/>
      <c r="F841" s="79"/>
      <c r="G841" s="79"/>
      <c r="H841" s="80"/>
      <c r="I841" s="134"/>
      <c r="J841" s="135"/>
      <c r="K841" s="136"/>
      <c r="L841" s="97"/>
      <c r="M841" s="98"/>
      <c r="N841" s="99"/>
      <c r="O841" s="84">
        <v>2</v>
      </c>
      <c r="P841" s="85"/>
      <c r="Q841" s="85"/>
      <c r="R841" s="86"/>
      <c r="S841" s="72">
        <v>487.97</v>
      </c>
      <c r="T841" s="73"/>
      <c r="U841" s="73"/>
      <c r="V841" s="74"/>
      <c r="W841" s="87">
        <f>ABS(S841/E840*10^6*I840)</f>
        <v>2.112110672879908</v>
      </c>
      <c r="X841" s="70"/>
      <c r="Y841" s="70"/>
      <c r="Z841" s="71"/>
      <c r="AA841" s="94"/>
      <c r="AB841" s="96"/>
      <c r="AC841" s="94"/>
      <c r="AD841" s="96"/>
      <c r="AE841" s="72">
        <v>1</v>
      </c>
      <c r="AF841" s="73"/>
      <c r="AG841" s="74"/>
      <c r="AH841" s="72">
        <f t="shared" si="141"/>
        <v>1.3</v>
      </c>
      <c r="AI841" s="73"/>
      <c r="AJ841" s="74"/>
      <c r="AK841" s="78"/>
      <c r="AL841" s="79"/>
      <c r="AM841" s="80"/>
      <c r="AN841" s="88">
        <f>Z784*AH841*AK840</f>
        <v>65</v>
      </c>
      <c r="AO841" s="89"/>
      <c r="AP841" s="89"/>
      <c r="AQ841" s="90"/>
      <c r="AR841" s="88">
        <f>AH785*AH841*AK840</f>
        <v>19.5</v>
      </c>
      <c r="AS841" s="89"/>
      <c r="AT841" s="89"/>
      <c r="AU841" s="90"/>
      <c r="AV841" s="69">
        <f>AH359</f>
        <v>1095000</v>
      </c>
      <c r="AW841" s="70"/>
      <c r="AX841" s="70"/>
      <c r="AY841" s="71"/>
      <c r="AZ841" s="69" t="str">
        <f t="shared" si="142"/>
        <v>∞</v>
      </c>
      <c r="BA841" s="70"/>
      <c r="BB841" s="70"/>
      <c r="BC841" s="71"/>
      <c r="BD841" s="72">
        <f t="shared" si="143"/>
        <v>0</v>
      </c>
      <c r="BE841" s="73"/>
      <c r="BF841" s="74"/>
      <c r="BG841" s="78"/>
      <c r="BH841" s="79"/>
      <c r="BI841" s="80"/>
      <c r="BJ841" s="137"/>
      <c r="BK841" s="138"/>
      <c r="BL841" s="139"/>
    </row>
    <row r="842" spans="2:64" ht="18.75" customHeight="1">
      <c r="B842" s="94"/>
      <c r="C842" s="95"/>
      <c r="D842" s="96"/>
      <c r="E842" s="78"/>
      <c r="F842" s="79"/>
      <c r="G842" s="79"/>
      <c r="H842" s="80"/>
      <c r="I842" s="134"/>
      <c r="J842" s="135"/>
      <c r="K842" s="136"/>
      <c r="L842" s="91">
        <v>2</v>
      </c>
      <c r="M842" s="92"/>
      <c r="N842" s="93"/>
      <c r="O842" s="84">
        <v>1</v>
      </c>
      <c r="P842" s="85"/>
      <c r="Q842" s="85"/>
      <c r="R842" s="86"/>
      <c r="S842" s="72">
        <v>1500.47</v>
      </c>
      <c r="T842" s="73"/>
      <c r="U842" s="73"/>
      <c r="V842" s="74"/>
      <c r="W842" s="87">
        <f>ABS(S842/E840*10^6*I840)</f>
        <v>6.494576923450449</v>
      </c>
      <c r="X842" s="70"/>
      <c r="Y842" s="70"/>
      <c r="Z842" s="71"/>
      <c r="AA842" s="94"/>
      <c r="AB842" s="96"/>
      <c r="AC842" s="94"/>
      <c r="AD842" s="96"/>
      <c r="AE842" s="72">
        <v>1</v>
      </c>
      <c r="AF842" s="73"/>
      <c r="AG842" s="74"/>
      <c r="AH842" s="72">
        <f t="shared" si="141"/>
        <v>1.3</v>
      </c>
      <c r="AI842" s="73"/>
      <c r="AJ842" s="74"/>
      <c r="AK842" s="78"/>
      <c r="AL842" s="79"/>
      <c r="AM842" s="80"/>
      <c r="AN842" s="88">
        <f>Z784*AH842*AK840</f>
        <v>65</v>
      </c>
      <c r="AO842" s="89"/>
      <c r="AP842" s="89"/>
      <c r="AQ842" s="90"/>
      <c r="AR842" s="88">
        <f>AH785*AH842*AK840</f>
        <v>19.5</v>
      </c>
      <c r="AS842" s="89"/>
      <c r="AT842" s="89"/>
      <c r="AU842" s="90"/>
      <c r="AV842" s="69">
        <f>AH359</f>
        <v>1095000</v>
      </c>
      <c r="AW842" s="70"/>
      <c r="AX842" s="70"/>
      <c r="AY842" s="71"/>
      <c r="AZ842" s="69" t="str">
        <f t="shared" si="142"/>
        <v>∞</v>
      </c>
      <c r="BA842" s="70"/>
      <c r="BB842" s="70"/>
      <c r="BC842" s="71"/>
      <c r="BD842" s="72">
        <f t="shared" si="143"/>
        <v>0</v>
      </c>
      <c r="BE842" s="73"/>
      <c r="BF842" s="74"/>
      <c r="BG842" s="78"/>
      <c r="BH842" s="79"/>
      <c r="BI842" s="80"/>
      <c r="BJ842" s="137"/>
      <c r="BK842" s="138"/>
      <c r="BL842" s="139"/>
    </row>
    <row r="843" spans="2:64" ht="18.75" customHeight="1">
      <c r="B843" s="97"/>
      <c r="C843" s="98"/>
      <c r="D843" s="99"/>
      <c r="E843" s="81"/>
      <c r="F843" s="82"/>
      <c r="G843" s="82"/>
      <c r="H843" s="83"/>
      <c r="I843" s="140"/>
      <c r="J843" s="141"/>
      <c r="K843" s="142"/>
      <c r="L843" s="97"/>
      <c r="M843" s="98"/>
      <c r="N843" s="99"/>
      <c r="O843" s="84">
        <v>2</v>
      </c>
      <c r="P843" s="85"/>
      <c r="Q843" s="85"/>
      <c r="R843" s="86"/>
      <c r="S843" s="72">
        <v>709.85</v>
      </c>
      <c r="T843" s="73"/>
      <c r="U843" s="73"/>
      <c r="V843" s="74"/>
      <c r="W843" s="87">
        <f>ABS(S843/E840*10^6*I840)</f>
        <v>3.072487573301233</v>
      </c>
      <c r="X843" s="70"/>
      <c r="Y843" s="70"/>
      <c r="Z843" s="71"/>
      <c r="AA843" s="97"/>
      <c r="AB843" s="99"/>
      <c r="AC843" s="97"/>
      <c r="AD843" s="99"/>
      <c r="AE843" s="72">
        <v>1</v>
      </c>
      <c r="AF843" s="73"/>
      <c r="AG843" s="74"/>
      <c r="AH843" s="72">
        <f t="shared" si="141"/>
        <v>1.3</v>
      </c>
      <c r="AI843" s="73"/>
      <c r="AJ843" s="74"/>
      <c r="AK843" s="81"/>
      <c r="AL843" s="82"/>
      <c r="AM843" s="83"/>
      <c r="AN843" s="88">
        <f>Z784*AH843*AK840</f>
        <v>65</v>
      </c>
      <c r="AO843" s="89"/>
      <c r="AP843" s="89"/>
      <c r="AQ843" s="90"/>
      <c r="AR843" s="88">
        <f>AH785*AH843*AK840</f>
        <v>19.5</v>
      </c>
      <c r="AS843" s="89"/>
      <c r="AT843" s="89"/>
      <c r="AU843" s="90"/>
      <c r="AV843" s="69">
        <f>AH359</f>
        <v>1095000</v>
      </c>
      <c r="AW843" s="70"/>
      <c r="AX843" s="70"/>
      <c r="AY843" s="71"/>
      <c r="AZ843" s="69" t="str">
        <f t="shared" si="142"/>
        <v>∞</v>
      </c>
      <c r="BA843" s="70"/>
      <c r="BB843" s="70"/>
      <c r="BC843" s="71"/>
      <c r="BD843" s="72">
        <f t="shared" si="143"/>
        <v>0</v>
      </c>
      <c r="BE843" s="73"/>
      <c r="BF843" s="74"/>
      <c r="BG843" s="81"/>
      <c r="BH843" s="82"/>
      <c r="BI843" s="83"/>
      <c r="BJ843" s="122"/>
      <c r="BK843" s="123"/>
      <c r="BL843" s="124"/>
    </row>
    <row r="844" spans="2:64" ht="18.75" customHeight="1">
      <c r="B844" s="91">
        <v>2101</v>
      </c>
      <c r="C844" s="92"/>
      <c r="D844" s="93"/>
      <c r="E844" s="130">
        <v>228592821333.333</v>
      </c>
      <c r="F844" s="76"/>
      <c r="G844" s="76"/>
      <c r="H844" s="77"/>
      <c r="I844" s="131">
        <v>840</v>
      </c>
      <c r="J844" s="132"/>
      <c r="K844" s="133"/>
      <c r="L844" s="91">
        <v>1</v>
      </c>
      <c r="M844" s="92"/>
      <c r="N844" s="93"/>
      <c r="O844" s="84">
        <v>1</v>
      </c>
      <c r="P844" s="85"/>
      <c r="Q844" s="85"/>
      <c r="R844" s="86"/>
      <c r="S844" s="72">
        <v>4897.9</v>
      </c>
      <c r="T844" s="73"/>
      <c r="U844" s="73"/>
      <c r="V844" s="74"/>
      <c r="W844" s="87">
        <f>ABS(S844/E844*10^6*I844)</f>
        <v>17.99809799801473</v>
      </c>
      <c r="X844" s="70"/>
      <c r="Y844" s="70"/>
      <c r="Z844" s="71"/>
      <c r="AA844" s="91">
        <v>14</v>
      </c>
      <c r="AB844" s="93"/>
      <c r="AC844" s="91">
        <v>0</v>
      </c>
      <c r="AD844" s="93"/>
      <c r="AE844" s="72">
        <v>1</v>
      </c>
      <c r="AF844" s="73"/>
      <c r="AG844" s="74"/>
      <c r="AH844" s="72">
        <f t="shared" si="141"/>
        <v>1.3</v>
      </c>
      <c r="AI844" s="73"/>
      <c r="AJ844" s="74"/>
      <c r="AK844" s="75">
        <f>IF(AA844&lt;25,1,IF(AC844&lt;=12,1,(25/AA844)^(1/4)))</f>
        <v>1</v>
      </c>
      <c r="AL844" s="76"/>
      <c r="AM844" s="77"/>
      <c r="AN844" s="88">
        <f>Z784*AH844*AK844</f>
        <v>65</v>
      </c>
      <c r="AO844" s="89"/>
      <c r="AP844" s="89"/>
      <c r="AQ844" s="90"/>
      <c r="AR844" s="88">
        <f>AH785*AH844*AK844</f>
        <v>19.5</v>
      </c>
      <c r="AS844" s="89"/>
      <c r="AT844" s="89"/>
      <c r="AU844" s="90"/>
      <c r="AV844" s="69">
        <f>AH359</f>
        <v>1095000</v>
      </c>
      <c r="AW844" s="70"/>
      <c r="AX844" s="70"/>
      <c r="AY844" s="71"/>
      <c r="AZ844" s="69" t="str">
        <f t="shared" si="142"/>
        <v>∞</v>
      </c>
      <c r="BA844" s="70"/>
      <c r="BB844" s="70"/>
      <c r="BC844" s="71"/>
      <c r="BD844" s="72">
        <f t="shared" si="143"/>
        <v>0</v>
      </c>
      <c r="BE844" s="73"/>
      <c r="BF844" s="74"/>
      <c r="BG844" s="75">
        <f>SUM(BD844:BD847)</f>
        <v>0</v>
      </c>
      <c r="BH844" s="76"/>
      <c r="BI844" s="77"/>
      <c r="BJ844" s="114" t="str">
        <f>IF(BG844&lt;=1,"O.K","N.G")</f>
        <v>O.K</v>
      </c>
      <c r="BK844" s="117"/>
      <c r="BL844" s="118"/>
    </row>
    <row r="845" spans="2:64" ht="18.75" customHeight="1">
      <c r="B845" s="94"/>
      <c r="C845" s="95"/>
      <c r="D845" s="96"/>
      <c r="E845" s="78"/>
      <c r="F845" s="79"/>
      <c r="G845" s="79"/>
      <c r="H845" s="80"/>
      <c r="I845" s="134"/>
      <c r="J845" s="135"/>
      <c r="K845" s="136"/>
      <c r="L845" s="97"/>
      <c r="M845" s="98"/>
      <c r="N845" s="99"/>
      <c r="O845" s="84">
        <v>2</v>
      </c>
      <c r="P845" s="85"/>
      <c r="Q845" s="85"/>
      <c r="R845" s="86"/>
      <c r="S845" s="72">
        <v>409.46</v>
      </c>
      <c r="T845" s="73"/>
      <c r="U845" s="73"/>
      <c r="V845" s="74"/>
      <c r="W845" s="87">
        <f>ABS(S845/E844*10^6*I844)</f>
        <v>1.504624677161051</v>
      </c>
      <c r="X845" s="70"/>
      <c r="Y845" s="70"/>
      <c r="Z845" s="71"/>
      <c r="AA845" s="94"/>
      <c r="AB845" s="96"/>
      <c r="AC845" s="94"/>
      <c r="AD845" s="96"/>
      <c r="AE845" s="72">
        <v>1</v>
      </c>
      <c r="AF845" s="73"/>
      <c r="AG845" s="74"/>
      <c r="AH845" s="72">
        <f t="shared" si="141"/>
        <v>1.3</v>
      </c>
      <c r="AI845" s="73"/>
      <c r="AJ845" s="74"/>
      <c r="AK845" s="78"/>
      <c r="AL845" s="79"/>
      <c r="AM845" s="80"/>
      <c r="AN845" s="88">
        <f>Z784*AH845*AK844</f>
        <v>65</v>
      </c>
      <c r="AO845" s="89"/>
      <c r="AP845" s="89"/>
      <c r="AQ845" s="90"/>
      <c r="AR845" s="88">
        <f>AH785*AH845*AK844</f>
        <v>19.5</v>
      </c>
      <c r="AS845" s="89"/>
      <c r="AT845" s="89"/>
      <c r="AU845" s="90"/>
      <c r="AV845" s="69">
        <f>AH359</f>
        <v>1095000</v>
      </c>
      <c r="AW845" s="70"/>
      <c r="AX845" s="70"/>
      <c r="AY845" s="71"/>
      <c r="AZ845" s="69" t="str">
        <f t="shared" si="142"/>
        <v>∞</v>
      </c>
      <c r="BA845" s="70"/>
      <c r="BB845" s="70"/>
      <c r="BC845" s="71"/>
      <c r="BD845" s="72">
        <f t="shared" si="143"/>
        <v>0</v>
      </c>
      <c r="BE845" s="73"/>
      <c r="BF845" s="74"/>
      <c r="BG845" s="78"/>
      <c r="BH845" s="79"/>
      <c r="BI845" s="80"/>
      <c r="BJ845" s="137"/>
      <c r="BK845" s="138"/>
      <c r="BL845" s="139"/>
    </row>
    <row r="846" spans="2:64" ht="18.75" customHeight="1">
      <c r="B846" s="94"/>
      <c r="C846" s="95"/>
      <c r="D846" s="96"/>
      <c r="E846" s="78"/>
      <c r="F846" s="79"/>
      <c r="G846" s="79"/>
      <c r="H846" s="80"/>
      <c r="I846" s="134"/>
      <c r="J846" s="135"/>
      <c r="K846" s="136"/>
      <c r="L846" s="91">
        <v>2</v>
      </c>
      <c r="M846" s="92"/>
      <c r="N846" s="93"/>
      <c r="O846" s="84">
        <v>1</v>
      </c>
      <c r="P846" s="85"/>
      <c r="Q846" s="85"/>
      <c r="R846" s="86"/>
      <c r="S846" s="72">
        <v>1888.26</v>
      </c>
      <c r="T846" s="73"/>
      <c r="U846" s="73"/>
      <c r="V846" s="74"/>
      <c r="W846" s="87">
        <f>ABS(S846/E844*10^6*I844)</f>
        <v>6.938706083368648</v>
      </c>
      <c r="X846" s="70"/>
      <c r="Y846" s="70"/>
      <c r="Z846" s="71"/>
      <c r="AA846" s="94"/>
      <c r="AB846" s="96"/>
      <c r="AC846" s="94"/>
      <c r="AD846" s="96"/>
      <c r="AE846" s="72">
        <v>1</v>
      </c>
      <c r="AF846" s="73"/>
      <c r="AG846" s="74"/>
      <c r="AH846" s="72">
        <f t="shared" si="141"/>
        <v>1.3</v>
      </c>
      <c r="AI846" s="73"/>
      <c r="AJ846" s="74"/>
      <c r="AK846" s="78"/>
      <c r="AL846" s="79"/>
      <c r="AM846" s="80"/>
      <c r="AN846" s="88">
        <f>Z784*AH846*AK844</f>
        <v>65</v>
      </c>
      <c r="AO846" s="89"/>
      <c r="AP846" s="89"/>
      <c r="AQ846" s="90"/>
      <c r="AR846" s="88">
        <f>AH785*AH846*AK844</f>
        <v>19.5</v>
      </c>
      <c r="AS846" s="89"/>
      <c r="AT846" s="89"/>
      <c r="AU846" s="90"/>
      <c r="AV846" s="69">
        <f>AH359</f>
        <v>1095000</v>
      </c>
      <c r="AW846" s="70"/>
      <c r="AX846" s="70"/>
      <c r="AY846" s="71"/>
      <c r="AZ846" s="69" t="str">
        <f t="shared" si="142"/>
        <v>∞</v>
      </c>
      <c r="BA846" s="70"/>
      <c r="BB846" s="70"/>
      <c r="BC846" s="71"/>
      <c r="BD846" s="72">
        <f t="shared" si="143"/>
        <v>0</v>
      </c>
      <c r="BE846" s="73"/>
      <c r="BF846" s="74"/>
      <c r="BG846" s="78"/>
      <c r="BH846" s="79"/>
      <c r="BI846" s="80"/>
      <c r="BJ846" s="137"/>
      <c r="BK846" s="138"/>
      <c r="BL846" s="139"/>
    </row>
    <row r="847" spans="2:64" ht="18.75" customHeight="1">
      <c r="B847" s="97"/>
      <c r="C847" s="98"/>
      <c r="D847" s="99"/>
      <c r="E847" s="81"/>
      <c r="F847" s="82"/>
      <c r="G847" s="82"/>
      <c r="H847" s="83"/>
      <c r="I847" s="140"/>
      <c r="J847" s="141"/>
      <c r="K847" s="142"/>
      <c r="L847" s="97"/>
      <c r="M847" s="98"/>
      <c r="N847" s="99"/>
      <c r="O847" s="84">
        <v>2</v>
      </c>
      <c r="P847" s="85"/>
      <c r="Q847" s="85"/>
      <c r="R847" s="86"/>
      <c r="S847" s="72">
        <v>1098.73</v>
      </c>
      <c r="T847" s="73"/>
      <c r="U847" s="73"/>
      <c r="V847" s="74"/>
      <c r="W847" s="87">
        <f>ABS(S847/E844*10^6*I844)</f>
        <v>4.037454871140433</v>
      </c>
      <c r="X847" s="70"/>
      <c r="Y847" s="70"/>
      <c r="Z847" s="71"/>
      <c r="AA847" s="97"/>
      <c r="AB847" s="99"/>
      <c r="AC847" s="97"/>
      <c r="AD847" s="99"/>
      <c r="AE847" s="72">
        <v>1</v>
      </c>
      <c r="AF847" s="73"/>
      <c r="AG847" s="74"/>
      <c r="AH847" s="72">
        <f t="shared" si="141"/>
        <v>1.3</v>
      </c>
      <c r="AI847" s="73"/>
      <c r="AJ847" s="74"/>
      <c r="AK847" s="81"/>
      <c r="AL847" s="82"/>
      <c r="AM847" s="83"/>
      <c r="AN847" s="88">
        <f>Z784*AH847*AK844</f>
        <v>65</v>
      </c>
      <c r="AO847" s="89"/>
      <c r="AP847" s="89"/>
      <c r="AQ847" s="90"/>
      <c r="AR847" s="88">
        <f>AH785*AH847*AK844</f>
        <v>19.5</v>
      </c>
      <c r="AS847" s="89"/>
      <c r="AT847" s="89"/>
      <c r="AU847" s="90"/>
      <c r="AV847" s="69">
        <f>AH359</f>
        <v>1095000</v>
      </c>
      <c r="AW847" s="70"/>
      <c r="AX847" s="70"/>
      <c r="AY847" s="71"/>
      <c r="AZ847" s="69" t="str">
        <f t="shared" si="142"/>
        <v>∞</v>
      </c>
      <c r="BA847" s="70"/>
      <c r="BB847" s="70"/>
      <c r="BC847" s="71"/>
      <c r="BD847" s="72">
        <f t="shared" si="143"/>
        <v>0</v>
      </c>
      <c r="BE847" s="73"/>
      <c r="BF847" s="74"/>
      <c r="BG847" s="81"/>
      <c r="BH847" s="82"/>
      <c r="BI847" s="83"/>
      <c r="BJ847" s="122"/>
      <c r="BK847" s="123"/>
      <c r="BL847" s="124"/>
    </row>
    <row r="848" spans="2:64" ht="18.75" customHeight="1">
      <c r="B848" s="91">
        <v>2201</v>
      </c>
      <c r="C848" s="92"/>
      <c r="D848" s="93"/>
      <c r="E848" s="130">
        <v>228592821333.333</v>
      </c>
      <c r="F848" s="76"/>
      <c r="G848" s="76"/>
      <c r="H848" s="77"/>
      <c r="I848" s="131">
        <v>840</v>
      </c>
      <c r="J848" s="132"/>
      <c r="K848" s="133"/>
      <c r="L848" s="91">
        <v>1</v>
      </c>
      <c r="M848" s="92"/>
      <c r="N848" s="93"/>
      <c r="O848" s="84">
        <v>1</v>
      </c>
      <c r="P848" s="85"/>
      <c r="Q848" s="85"/>
      <c r="R848" s="86"/>
      <c r="S848" s="72">
        <v>5294.58</v>
      </c>
      <c r="T848" s="73"/>
      <c r="U848" s="73"/>
      <c r="V848" s="74"/>
      <c r="W848" s="87">
        <f>ABS(S848/E848*10^6*I848)</f>
        <v>19.455760570515697</v>
      </c>
      <c r="X848" s="70"/>
      <c r="Y848" s="70"/>
      <c r="Z848" s="71"/>
      <c r="AA848" s="91">
        <v>14</v>
      </c>
      <c r="AB848" s="93"/>
      <c r="AC848" s="91">
        <v>0</v>
      </c>
      <c r="AD848" s="93"/>
      <c r="AE848" s="72">
        <v>1</v>
      </c>
      <c r="AF848" s="73"/>
      <c r="AG848" s="74"/>
      <c r="AH848" s="72">
        <f t="shared" si="141"/>
        <v>1.3</v>
      </c>
      <c r="AI848" s="73"/>
      <c r="AJ848" s="74"/>
      <c r="AK848" s="75">
        <f>IF(AA848&lt;25,1,IF(AC848&lt;=12,1,(25/AA848)^(1/4)))</f>
        <v>1</v>
      </c>
      <c r="AL848" s="76"/>
      <c r="AM848" s="77"/>
      <c r="AN848" s="88">
        <f>Z784*AH848*AK848</f>
        <v>65</v>
      </c>
      <c r="AO848" s="89"/>
      <c r="AP848" s="89"/>
      <c r="AQ848" s="90"/>
      <c r="AR848" s="88">
        <f>AH785*AH848*AK848</f>
        <v>19.5</v>
      </c>
      <c r="AS848" s="89"/>
      <c r="AT848" s="89"/>
      <c r="AU848" s="90"/>
      <c r="AV848" s="69">
        <f>AH359</f>
        <v>1095000</v>
      </c>
      <c r="AW848" s="70"/>
      <c r="AX848" s="70"/>
      <c r="AY848" s="71"/>
      <c r="AZ848" s="69" t="str">
        <f t="shared" si="142"/>
        <v>∞</v>
      </c>
      <c r="BA848" s="70"/>
      <c r="BB848" s="70"/>
      <c r="BC848" s="71"/>
      <c r="BD848" s="72">
        <f t="shared" si="143"/>
        <v>0</v>
      </c>
      <c r="BE848" s="73"/>
      <c r="BF848" s="74"/>
      <c r="BG848" s="75">
        <f>SUM(BD848:BD851)</f>
        <v>0</v>
      </c>
      <c r="BH848" s="76"/>
      <c r="BI848" s="77"/>
      <c r="BJ848" s="114" t="str">
        <f>IF(BG848&lt;=1,"O.K","N.G")</f>
        <v>O.K</v>
      </c>
      <c r="BK848" s="117"/>
      <c r="BL848" s="118"/>
    </row>
    <row r="849" spans="2:64" ht="18.75" customHeight="1">
      <c r="B849" s="94"/>
      <c r="C849" s="95"/>
      <c r="D849" s="96"/>
      <c r="E849" s="78"/>
      <c r="F849" s="79"/>
      <c r="G849" s="79"/>
      <c r="H849" s="80"/>
      <c r="I849" s="134"/>
      <c r="J849" s="135"/>
      <c r="K849" s="136"/>
      <c r="L849" s="97"/>
      <c r="M849" s="98"/>
      <c r="N849" s="99"/>
      <c r="O849" s="84">
        <v>2</v>
      </c>
      <c r="P849" s="85"/>
      <c r="Q849" s="85"/>
      <c r="R849" s="86"/>
      <c r="S849" s="72">
        <v>329.89</v>
      </c>
      <c r="T849" s="73"/>
      <c r="U849" s="73"/>
      <c r="V849" s="74"/>
      <c r="W849" s="87">
        <f>ABS(S849/E848*10^6*I848)</f>
        <v>1.2122322931389125</v>
      </c>
      <c r="X849" s="70"/>
      <c r="Y849" s="70"/>
      <c r="Z849" s="71"/>
      <c r="AA849" s="94"/>
      <c r="AB849" s="96"/>
      <c r="AC849" s="94"/>
      <c r="AD849" s="96"/>
      <c r="AE849" s="72">
        <v>1</v>
      </c>
      <c r="AF849" s="73"/>
      <c r="AG849" s="74"/>
      <c r="AH849" s="72">
        <f t="shared" si="141"/>
        <v>1.3</v>
      </c>
      <c r="AI849" s="73"/>
      <c r="AJ849" s="74"/>
      <c r="AK849" s="78"/>
      <c r="AL849" s="79"/>
      <c r="AM849" s="80"/>
      <c r="AN849" s="88">
        <f>Z784*AH849*AK848</f>
        <v>65</v>
      </c>
      <c r="AO849" s="89"/>
      <c r="AP849" s="89"/>
      <c r="AQ849" s="90"/>
      <c r="AR849" s="88">
        <f>AH785*AH849*AK848</f>
        <v>19.5</v>
      </c>
      <c r="AS849" s="89"/>
      <c r="AT849" s="89"/>
      <c r="AU849" s="90"/>
      <c r="AV849" s="69">
        <f>AH359</f>
        <v>1095000</v>
      </c>
      <c r="AW849" s="70"/>
      <c r="AX849" s="70"/>
      <c r="AY849" s="71"/>
      <c r="AZ849" s="69" t="str">
        <f t="shared" si="142"/>
        <v>∞</v>
      </c>
      <c r="BA849" s="70"/>
      <c r="BB849" s="70"/>
      <c r="BC849" s="71"/>
      <c r="BD849" s="72">
        <f t="shared" si="143"/>
        <v>0</v>
      </c>
      <c r="BE849" s="73"/>
      <c r="BF849" s="74"/>
      <c r="BG849" s="78"/>
      <c r="BH849" s="79"/>
      <c r="BI849" s="80"/>
      <c r="BJ849" s="137"/>
      <c r="BK849" s="138"/>
      <c r="BL849" s="139"/>
    </row>
    <row r="850" spans="2:64" ht="18.75" customHeight="1">
      <c r="B850" s="94"/>
      <c r="C850" s="95"/>
      <c r="D850" s="96"/>
      <c r="E850" s="78"/>
      <c r="F850" s="79"/>
      <c r="G850" s="79"/>
      <c r="H850" s="80"/>
      <c r="I850" s="134"/>
      <c r="J850" s="135"/>
      <c r="K850" s="136"/>
      <c r="L850" s="91">
        <v>2</v>
      </c>
      <c r="M850" s="92"/>
      <c r="N850" s="93"/>
      <c r="O850" s="84">
        <v>1</v>
      </c>
      <c r="P850" s="85"/>
      <c r="Q850" s="85"/>
      <c r="R850" s="86"/>
      <c r="S850" s="72">
        <v>2063.57</v>
      </c>
      <c r="T850" s="73"/>
      <c r="U850" s="73"/>
      <c r="V850" s="74"/>
      <c r="W850" s="87">
        <f>ABS(S850/E848*10^6*I848)</f>
        <v>7.582910040172985</v>
      </c>
      <c r="X850" s="70"/>
      <c r="Y850" s="70"/>
      <c r="Z850" s="71"/>
      <c r="AA850" s="94"/>
      <c r="AB850" s="96"/>
      <c r="AC850" s="94"/>
      <c r="AD850" s="96"/>
      <c r="AE850" s="72">
        <v>1</v>
      </c>
      <c r="AF850" s="73"/>
      <c r="AG850" s="74"/>
      <c r="AH850" s="72">
        <f t="shared" si="141"/>
        <v>1.3</v>
      </c>
      <c r="AI850" s="73"/>
      <c r="AJ850" s="74"/>
      <c r="AK850" s="78"/>
      <c r="AL850" s="79"/>
      <c r="AM850" s="80"/>
      <c r="AN850" s="88">
        <f>Z784*AH850*AK848</f>
        <v>65</v>
      </c>
      <c r="AO850" s="89"/>
      <c r="AP850" s="89"/>
      <c r="AQ850" s="90"/>
      <c r="AR850" s="88">
        <f>AH785*AH850*AK848</f>
        <v>19.5</v>
      </c>
      <c r="AS850" s="89"/>
      <c r="AT850" s="89"/>
      <c r="AU850" s="90"/>
      <c r="AV850" s="69">
        <f>AH359</f>
        <v>1095000</v>
      </c>
      <c r="AW850" s="70"/>
      <c r="AX850" s="70"/>
      <c r="AY850" s="71"/>
      <c r="AZ850" s="69" t="str">
        <f t="shared" si="142"/>
        <v>∞</v>
      </c>
      <c r="BA850" s="70"/>
      <c r="BB850" s="70"/>
      <c r="BC850" s="71"/>
      <c r="BD850" s="72">
        <f t="shared" si="143"/>
        <v>0</v>
      </c>
      <c r="BE850" s="73"/>
      <c r="BF850" s="74"/>
      <c r="BG850" s="78"/>
      <c r="BH850" s="79"/>
      <c r="BI850" s="80"/>
      <c r="BJ850" s="137"/>
      <c r="BK850" s="138"/>
      <c r="BL850" s="139"/>
    </row>
    <row r="851" spans="2:64" ht="18.75" customHeight="1">
      <c r="B851" s="97"/>
      <c r="C851" s="98"/>
      <c r="D851" s="99"/>
      <c r="E851" s="81"/>
      <c r="F851" s="82"/>
      <c r="G851" s="82"/>
      <c r="H851" s="83"/>
      <c r="I851" s="140"/>
      <c r="J851" s="141"/>
      <c r="K851" s="142"/>
      <c r="L851" s="97"/>
      <c r="M851" s="98"/>
      <c r="N851" s="99"/>
      <c r="O851" s="84">
        <v>2</v>
      </c>
      <c r="P851" s="85"/>
      <c r="Q851" s="85"/>
      <c r="R851" s="86"/>
      <c r="S851" s="72">
        <v>165.91</v>
      </c>
      <c r="T851" s="73"/>
      <c r="U851" s="73"/>
      <c r="V851" s="74"/>
      <c r="W851" s="87">
        <f>ABS(S851/E848*10^6*I848)</f>
        <v>0.6096621896834611</v>
      </c>
      <c r="X851" s="70"/>
      <c r="Y851" s="70"/>
      <c r="Z851" s="71"/>
      <c r="AA851" s="97"/>
      <c r="AB851" s="99"/>
      <c r="AC851" s="97"/>
      <c r="AD851" s="99"/>
      <c r="AE851" s="72">
        <v>1</v>
      </c>
      <c r="AF851" s="73"/>
      <c r="AG851" s="74"/>
      <c r="AH851" s="72">
        <f t="shared" si="141"/>
        <v>1.3</v>
      </c>
      <c r="AI851" s="73"/>
      <c r="AJ851" s="74"/>
      <c r="AK851" s="81"/>
      <c r="AL851" s="82"/>
      <c r="AM851" s="83"/>
      <c r="AN851" s="88">
        <f>Z784*AH851*AK848</f>
        <v>65</v>
      </c>
      <c r="AO851" s="89"/>
      <c r="AP851" s="89"/>
      <c r="AQ851" s="90"/>
      <c r="AR851" s="88">
        <f>AH785*AH851*AK848</f>
        <v>19.5</v>
      </c>
      <c r="AS851" s="89"/>
      <c r="AT851" s="89"/>
      <c r="AU851" s="90"/>
      <c r="AV851" s="69">
        <f>AH359</f>
        <v>1095000</v>
      </c>
      <c r="AW851" s="70"/>
      <c r="AX851" s="70"/>
      <c r="AY851" s="71"/>
      <c r="AZ851" s="69" t="str">
        <f t="shared" si="142"/>
        <v>∞</v>
      </c>
      <c r="BA851" s="70"/>
      <c r="BB851" s="70"/>
      <c r="BC851" s="71"/>
      <c r="BD851" s="72">
        <f t="shared" si="143"/>
        <v>0</v>
      </c>
      <c r="BE851" s="73"/>
      <c r="BF851" s="74"/>
      <c r="BG851" s="81"/>
      <c r="BH851" s="82"/>
      <c r="BI851" s="83"/>
      <c r="BJ851" s="122"/>
      <c r="BK851" s="123"/>
      <c r="BL851" s="124"/>
    </row>
    <row r="852" spans="2:64" ht="18.75" customHeight="1">
      <c r="B852" s="91">
        <v>2301</v>
      </c>
      <c r="C852" s="92"/>
      <c r="D852" s="93"/>
      <c r="E852" s="130">
        <v>195223979166.666</v>
      </c>
      <c r="F852" s="76"/>
      <c r="G852" s="76"/>
      <c r="H852" s="77"/>
      <c r="I852" s="131">
        <v>845</v>
      </c>
      <c r="J852" s="132"/>
      <c r="K852" s="133"/>
      <c r="L852" s="91">
        <v>1</v>
      </c>
      <c r="M852" s="92"/>
      <c r="N852" s="93"/>
      <c r="O852" s="84">
        <v>1</v>
      </c>
      <c r="P852" s="85"/>
      <c r="Q852" s="85"/>
      <c r="R852" s="86"/>
      <c r="S852" s="72">
        <v>5102.35</v>
      </c>
      <c r="T852" s="73"/>
      <c r="U852" s="73"/>
      <c r="V852" s="74"/>
      <c r="W852" s="87">
        <f>ABS(S852/E852*10^6*I852)</f>
        <v>22.084816467751704</v>
      </c>
      <c r="X852" s="70"/>
      <c r="Y852" s="70"/>
      <c r="Z852" s="71"/>
      <c r="AA852" s="91">
        <v>14</v>
      </c>
      <c r="AB852" s="93"/>
      <c r="AC852" s="91">
        <v>0</v>
      </c>
      <c r="AD852" s="93"/>
      <c r="AE852" s="72">
        <v>1</v>
      </c>
      <c r="AF852" s="73"/>
      <c r="AG852" s="74"/>
      <c r="AH852" s="72">
        <f aca="true" t="shared" si="144" ref="AH852:AH883">IF(AE852&lt;=-1,1.3*(1-AE852)/(1.6-AE852),IF(AE852&lt;1,1,1.3))</f>
        <v>1.3</v>
      </c>
      <c r="AI852" s="73"/>
      <c r="AJ852" s="74"/>
      <c r="AK852" s="75">
        <f>IF(AA852&lt;25,1,IF(AC852&lt;=12,1,(25/AA852)^(1/4)))</f>
        <v>1</v>
      </c>
      <c r="AL852" s="76"/>
      <c r="AM852" s="77"/>
      <c r="AN852" s="88">
        <f>Z784*AH852*AK852</f>
        <v>65</v>
      </c>
      <c r="AO852" s="89"/>
      <c r="AP852" s="89"/>
      <c r="AQ852" s="90"/>
      <c r="AR852" s="88">
        <f>AH785*AH852*AK852</f>
        <v>19.5</v>
      </c>
      <c r="AS852" s="89"/>
      <c r="AT852" s="89"/>
      <c r="AU852" s="90"/>
      <c r="AV852" s="69">
        <f>AH359</f>
        <v>1095000</v>
      </c>
      <c r="AW852" s="70"/>
      <c r="AX852" s="70"/>
      <c r="AY852" s="71"/>
      <c r="AZ852" s="69">
        <f aca="true" t="shared" si="145" ref="AZ852:AZ883">IF(W852&lt;=AR852,"∞",2*10^6*AN852^3/W852^3)</f>
        <v>50990430.91520714</v>
      </c>
      <c r="BA852" s="70"/>
      <c r="BB852" s="70"/>
      <c r="BC852" s="71"/>
      <c r="BD852" s="72">
        <f aca="true" t="shared" si="146" ref="BD852:BD883">IF(W852&lt;=AR852,0,AV852/AZ852)</f>
        <v>0.021474617498739995</v>
      </c>
      <c r="BE852" s="73"/>
      <c r="BF852" s="74"/>
      <c r="BG852" s="75">
        <f>SUM(BD852:BD855)</f>
        <v>0.021474617498739995</v>
      </c>
      <c r="BH852" s="76"/>
      <c r="BI852" s="77"/>
      <c r="BJ852" s="114" t="str">
        <f>IF(BG852&lt;=1,"O.K","N.G")</f>
        <v>O.K</v>
      </c>
      <c r="BK852" s="117"/>
      <c r="BL852" s="118"/>
    </row>
    <row r="853" spans="2:64" ht="18.75" customHeight="1">
      <c r="B853" s="94"/>
      <c r="C853" s="95"/>
      <c r="D853" s="96"/>
      <c r="E853" s="78"/>
      <c r="F853" s="79"/>
      <c r="G853" s="79"/>
      <c r="H853" s="80"/>
      <c r="I853" s="134"/>
      <c r="J853" s="135"/>
      <c r="K853" s="136"/>
      <c r="L853" s="97"/>
      <c r="M853" s="98"/>
      <c r="N853" s="99"/>
      <c r="O853" s="84">
        <v>2</v>
      </c>
      <c r="P853" s="85"/>
      <c r="Q853" s="85"/>
      <c r="R853" s="86"/>
      <c r="S853" s="72">
        <v>250.22</v>
      </c>
      <c r="T853" s="73"/>
      <c r="U853" s="73"/>
      <c r="V853" s="74"/>
      <c r="W853" s="87">
        <f>ABS(S853/E852*10^6*I852)</f>
        <v>1.0830426718200106</v>
      </c>
      <c r="X853" s="70"/>
      <c r="Y853" s="70"/>
      <c r="Z853" s="71"/>
      <c r="AA853" s="94"/>
      <c r="AB853" s="96"/>
      <c r="AC853" s="94"/>
      <c r="AD853" s="96"/>
      <c r="AE853" s="72">
        <v>1</v>
      </c>
      <c r="AF853" s="73"/>
      <c r="AG853" s="74"/>
      <c r="AH853" s="72">
        <f t="shared" si="144"/>
        <v>1.3</v>
      </c>
      <c r="AI853" s="73"/>
      <c r="AJ853" s="74"/>
      <c r="AK853" s="78"/>
      <c r="AL853" s="79"/>
      <c r="AM853" s="80"/>
      <c r="AN853" s="88">
        <f>Z784*AH853*AK852</f>
        <v>65</v>
      </c>
      <c r="AO853" s="89"/>
      <c r="AP853" s="89"/>
      <c r="AQ853" s="90"/>
      <c r="AR853" s="88">
        <f>AH785*AH853*AK852</f>
        <v>19.5</v>
      </c>
      <c r="AS853" s="89"/>
      <c r="AT853" s="89"/>
      <c r="AU853" s="90"/>
      <c r="AV853" s="69">
        <f>AH359</f>
        <v>1095000</v>
      </c>
      <c r="AW853" s="70"/>
      <c r="AX853" s="70"/>
      <c r="AY853" s="71"/>
      <c r="AZ853" s="69" t="str">
        <f t="shared" si="145"/>
        <v>∞</v>
      </c>
      <c r="BA853" s="70"/>
      <c r="BB853" s="70"/>
      <c r="BC853" s="71"/>
      <c r="BD853" s="72">
        <f t="shared" si="146"/>
        <v>0</v>
      </c>
      <c r="BE853" s="73"/>
      <c r="BF853" s="74"/>
      <c r="BG853" s="78"/>
      <c r="BH853" s="79"/>
      <c r="BI853" s="80"/>
      <c r="BJ853" s="137"/>
      <c r="BK853" s="138"/>
      <c r="BL853" s="139"/>
    </row>
    <row r="854" spans="2:64" ht="18.75" customHeight="1">
      <c r="B854" s="94"/>
      <c r="C854" s="95"/>
      <c r="D854" s="96"/>
      <c r="E854" s="78"/>
      <c r="F854" s="79"/>
      <c r="G854" s="79"/>
      <c r="H854" s="80"/>
      <c r="I854" s="134"/>
      <c r="J854" s="135"/>
      <c r="K854" s="136"/>
      <c r="L854" s="91">
        <v>2</v>
      </c>
      <c r="M854" s="92"/>
      <c r="N854" s="93"/>
      <c r="O854" s="84">
        <v>1</v>
      </c>
      <c r="P854" s="85"/>
      <c r="Q854" s="85"/>
      <c r="R854" s="86"/>
      <c r="S854" s="72">
        <v>1945.58</v>
      </c>
      <c r="T854" s="73"/>
      <c r="U854" s="73"/>
      <c r="V854" s="74"/>
      <c r="W854" s="87">
        <f>ABS(S854/E852*10^6*I852)</f>
        <v>8.421174012627192</v>
      </c>
      <c r="X854" s="70"/>
      <c r="Y854" s="70"/>
      <c r="Z854" s="71"/>
      <c r="AA854" s="94"/>
      <c r="AB854" s="96"/>
      <c r="AC854" s="94"/>
      <c r="AD854" s="96"/>
      <c r="AE854" s="72">
        <v>1</v>
      </c>
      <c r="AF854" s="73"/>
      <c r="AG854" s="74"/>
      <c r="AH854" s="72">
        <f t="shared" si="144"/>
        <v>1.3</v>
      </c>
      <c r="AI854" s="73"/>
      <c r="AJ854" s="74"/>
      <c r="AK854" s="78"/>
      <c r="AL854" s="79"/>
      <c r="AM854" s="80"/>
      <c r="AN854" s="88">
        <f>Z784*AH854*AK852</f>
        <v>65</v>
      </c>
      <c r="AO854" s="89"/>
      <c r="AP854" s="89"/>
      <c r="AQ854" s="90"/>
      <c r="AR854" s="88">
        <f>AH785*AH854*AK852</f>
        <v>19.5</v>
      </c>
      <c r="AS854" s="89"/>
      <c r="AT854" s="89"/>
      <c r="AU854" s="90"/>
      <c r="AV854" s="69">
        <f>AH359</f>
        <v>1095000</v>
      </c>
      <c r="AW854" s="70"/>
      <c r="AX854" s="70"/>
      <c r="AY854" s="71"/>
      <c r="AZ854" s="69" t="str">
        <f t="shared" si="145"/>
        <v>∞</v>
      </c>
      <c r="BA854" s="70"/>
      <c r="BB854" s="70"/>
      <c r="BC854" s="71"/>
      <c r="BD854" s="72">
        <f t="shared" si="146"/>
        <v>0</v>
      </c>
      <c r="BE854" s="73"/>
      <c r="BF854" s="74"/>
      <c r="BG854" s="78"/>
      <c r="BH854" s="79"/>
      <c r="BI854" s="80"/>
      <c r="BJ854" s="137"/>
      <c r="BK854" s="138"/>
      <c r="BL854" s="139"/>
    </row>
    <row r="855" spans="2:64" ht="18.75" customHeight="1">
      <c r="B855" s="97"/>
      <c r="C855" s="98"/>
      <c r="D855" s="99"/>
      <c r="E855" s="81"/>
      <c r="F855" s="82"/>
      <c r="G855" s="82"/>
      <c r="H855" s="83"/>
      <c r="I855" s="140"/>
      <c r="J855" s="141"/>
      <c r="K855" s="142"/>
      <c r="L855" s="97"/>
      <c r="M855" s="98"/>
      <c r="N855" s="99"/>
      <c r="O855" s="84">
        <v>2</v>
      </c>
      <c r="P855" s="85"/>
      <c r="Q855" s="85"/>
      <c r="R855" s="86"/>
      <c r="S855" s="72">
        <v>128.86</v>
      </c>
      <c r="T855" s="73"/>
      <c r="U855" s="73"/>
      <c r="V855" s="74"/>
      <c r="W855" s="87">
        <f>ABS(S855/E852*10^6*I852)</f>
        <v>0.5577526923935999</v>
      </c>
      <c r="X855" s="70"/>
      <c r="Y855" s="70"/>
      <c r="Z855" s="71"/>
      <c r="AA855" s="97"/>
      <c r="AB855" s="99"/>
      <c r="AC855" s="97"/>
      <c r="AD855" s="99"/>
      <c r="AE855" s="72">
        <v>1</v>
      </c>
      <c r="AF855" s="73"/>
      <c r="AG855" s="74"/>
      <c r="AH855" s="72">
        <f t="shared" si="144"/>
        <v>1.3</v>
      </c>
      <c r="AI855" s="73"/>
      <c r="AJ855" s="74"/>
      <c r="AK855" s="81"/>
      <c r="AL855" s="82"/>
      <c r="AM855" s="83"/>
      <c r="AN855" s="88">
        <f>Z784*AH855*AK852</f>
        <v>65</v>
      </c>
      <c r="AO855" s="89"/>
      <c r="AP855" s="89"/>
      <c r="AQ855" s="90"/>
      <c r="AR855" s="88">
        <f>AH785*AH855*AK852</f>
        <v>19.5</v>
      </c>
      <c r="AS855" s="89"/>
      <c r="AT855" s="89"/>
      <c r="AU855" s="90"/>
      <c r="AV855" s="69">
        <f>AH359</f>
        <v>1095000</v>
      </c>
      <c r="AW855" s="70"/>
      <c r="AX855" s="70"/>
      <c r="AY855" s="71"/>
      <c r="AZ855" s="69" t="str">
        <f t="shared" si="145"/>
        <v>∞</v>
      </c>
      <c r="BA855" s="70"/>
      <c r="BB855" s="70"/>
      <c r="BC855" s="71"/>
      <c r="BD855" s="72">
        <f t="shared" si="146"/>
        <v>0</v>
      </c>
      <c r="BE855" s="73"/>
      <c r="BF855" s="74"/>
      <c r="BG855" s="81"/>
      <c r="BH855" s="82"/>
      <c r="BI855" s="83"/>
      <c r="BJ855" s="122"/>
      <c r="BK855" s="123"/>
      <c r="BL855" s="124"/>
    </row>
    <row r="856" spans="2:64" ht="18.75" customHeight="1">
      <c r="B856" s="91">
        <v>2401</v>
      </c>
      <c r="C856" s="92"/>
      <c r="D856" s="93"/>
      <c r="E856" s="130">
        <v>128503486833.333</v>
      </c>
      <c r="F856" s="76"/>
      <c r="G856" s="76"/>
      <c r="H856" s="77"/>
      <c r="I856" s="131">
        <v>855</v>
      </c>
      <c r="J856" s="132"/>
      <c r="K856" s="133"/>
      <c r="L856" s="91">
        <v>1</v>
      </c>
      <c r="M856" s="92"/>
      <c r="N856" s="93"/>
      <c r="O856" s="84">
        <v>1</v>
      </c>
      <c r="P856" s="85"/>
      <c r="Q856" s="85"/>
      <c r="R856" s="86"/>
      <c r="S856" s="72">
        <v>4200.08</v>
      </c>
      <c r="T856" s="73"/>
      <c r="U856" s="73"/>
      <c r="V856" s="74"/>
      <c r="W856" s="87">
        <f>ABS(S856/E856*10^6*I856)</f>
        <v>27.94529929493321</v>
      </c>
      <c r="X856" s="70"/>
      <c r="Y856" s="70"/>
      <c r="Z856" s="71"/>
      <c r="AA856" s="91">
        <v>14</v>
      </c>
      <c r="AB856" s="93"/>
      <c r="AC856" s="91">
        <v>0</v>
      </c>
      <c r="AD856" s="93"/>
      <c r="AE856" s="72">
        <v>1</v>
      </c>
      <c r="AF856" s="73"/>
      <c r="AG856" s="74"/>
      <c r="AH856" s="72">
        <f t="shared" si="144"/>
        <v>1.3</v>
      </c>
      <c r="AI856" s="73"/>
      <c r="AJ856" s="74"/>
      <c r="AK856" s="75">
        <f>IF(AA856&lt;25,1,IF(AC856&lt;=12,1,(25/AA856)^(1/4)))</f>
        <v>1</v>
      </c>
      <c r="AL856" s="76"/>
      <c r="AM856" s="77"/>
      <c r="AN856" s="88">
        <f>Z784*AH856*AK856</f>
        <v>65</v>
      </c>
      <c r="AO856" s="89"/>
      <c r="AP856" s="89"/>
      <c r="AQ856" s="90"/>
      <c r="AR856" s="88">
        <f>AH785*AH856*AK856</f>
        <v>19.5</v>
      </c>
      <c r="AS856" s="89"/>
      <c r="AT856" s="89"/>
      <c r="AU856" s="90"/>
      <c r="AV856" s="69">
        <f>AH359</f>
        <v>1095000</v>
      </c>
      <c r="AW856" s="70"/>
      <c r="AX856" s="70"/>
      <c r="AY856" s="71"/>
      <c r="AZ856" s="69">
        <f t="shared" si="145"/>
        <v>25167713.98015092</v>
      </c>
      <c r="BA856" s="70"/>
      <c r="BB856" s="70"/>
      <c r="BC856" s="71"/>
      <c r="BD856" s="72">
        <f t="shared" si="146"/>
        <v>0.043508123179705406</v>
      </c>
      <c r="BE856" s="73"/>
      <c r="BF856" s="74"/>
      <c r="BG856" s="75">
        <f>SUM(BD856:BD859)</f>
        <v>0.043508123179705406</v>
      </c>
      <c r="BH856" s="76"/>
      <c r="BI856" s="77"/>
      <c r="BJ856" s="114" t="str">
        <f>IF(BG856&lt;=1,"O.K","N.G")</f>
        <v>O.K</v>
      </c>
      <c r="BK856" s="117"/>
      <c r="BL856" s="118"/>
    </row>
    <row r="857" spans="2:64" ht="18.75" customHeight="1">
      <c r="B857" s="94"/>
      <c r="C857" s="95"/>
      <c r="D857" s="96"/>
      <c r="E857" s="78"/>
      <c r="F857" s="79"/>
      <c r="G857" s="79"/>
      <c r="H857" s="80"/>
      <c r="I857" s="134"/>
      <c r="J857" s="135"/>
      <c r="K857" s="136"/>
      <c r="L857" s="97"/>
      <c r="M857" s="98"/>
      <c r="N857" s="99"/>
      <c r="O857" s="84">
        <v>2</v>
      </c>
      <c r="P857" s="85"/>
      <c r="Q857" s="85"/>
      <c r="R857" s="86"/>
      <c r="S857" s="72">
        <v>168.89</v>
      </c>
      <c r="T857" s="73"/>
      <c r="U857" s="73"/>
      <c r="V857" s="74"/>
      <c r="W857" s="87">
        <f>ABS(S857/E856*10^6*I856)</f>
        <v>1.1237123097467834</v>
      </c>
      <c r="X857" s="70"/>
      <c r="Y857" s="70"/>
      <c r="Z857" s="71"/>
      <c r="AA857" s="94"/>
      <c r="AB857" s="96"/>
      <c r="AC857" s="94"/>
      <c r="AD857" s="96"/>
      <c r="AE857" s="72">
        <v>1</v>
      </c>
      <c r="AF857" s="73"/>
      <c r="AG857" s="74"/>
      <c r="AH857" s="72">
        <f t="shared" si="144"/>
        <v>1.3</v>
      </c>
      <c r="AI857" s="73"/>
      <c r="AJ857" s="74"/>
      <c r="AK857" s="78"/>
      <c r="AL857" s="79"/>
      <c r="AM857" s="80"/>
      <c r="AN857" s="88">
        <f>Z784*AH857*AK856</f>
        <v>65</v>
      </c>
      <c r="AO857" s="89"/>
      <c r="AP857" s="89"/>
      <c r="AQ857" s="90"/>
      <c r="AR857" s="88">
        <f>AH785*AH857*AK856</f>
        <v>19.5</v>
      </c>
      <c r="AS857" s="89"/>
      <c r="AT857" s="89"/>
      <c r="AU857" s="90"/>
      <c r="AV857" s="69">
        <f>AH359</f>
        <v>1095000</v>
      </c>
      <c r="AW857" s="70"/>
      <c r="AX857" s="70"/>
      <c r="AY857" s="71"/>
      <c r="AZ857" s="69" t="str">
        <f t="shared" si="145"/>
        <v>∞</v>
      </c>
      <c r="BA857" s="70"/>
      <c r="BB857" s="70"/>
      <c r="BC857" s="71"/>
      <c r="BD857" s="72">
        <f t="shared" si="146"/>
        <v>0</v>
      </c>
      <c r="BE857" s="73"/>
      <c r="BF857" s="74"/>
      <c r="BG857" s="78"/>
      <c r="BH857" s="79"/>
      <c r="BI857" s="80"/>
      <c r="BJ857" s="137"/>
      <c r="BK857" s="138"/>
      <c r="BL857" s="139"/>
    </row>
    <row r="858" spans="2:64" ht="18.75" customHeight="1">
      <c r="B858" s="94"/>
      <c r="C858" s="95"/>
      <c r="D858" s="96"/>
      <c r="E858" s="78"/>
      <c r="F858" s="79"/>
      <c r="G858" s="79"/>
      <c r="H858" s="80"/>
      <c r="I858" s="134"/>
      <c r="J858" s="135"/>
      <c r="K858" s="136"/>
      <c r="L858" s="91">
        <v>2</v>
      </c>
      <c r="M858" s="92"/>
      <c r="N858" s="93"/>
      <c r="O858" s="84">
        <v>1</v>
      </c>
      <c r="P858" s="85"/>
      <c r="Q858" s="85"/>
      <c r="R858" s="86"/>
      <c r="S858" s="72">
        <v>1514.26</v>
      </c>
      <c r="T858" s="73"/>
      <c r="U858" s="73"/>
      <c r="V858" s="74"/>
      <c r="W858" s="87">
        <f>ABS(S858/E856*10^6*I856)</f>
        <v>10.075153070976164</v>
      </c>
      <c r="X858" s="70"/>
      <c r="Y858" s="70"/>
      <c r="Z858" s="71"/>
      <c r="AA858" s="94"/>
      <c r="AB858" s="96"/>
      <c r="AC858" s="94"/>
      <c r="AD858" s="96"/>
      <c r="AE858" s="72">
        <v>1</v>
      </c>
      <c r="AF858" s="73"/>
      <c r="AG858" s="74"/>
      <c r="AH858" s="72">
        <f t="shared" si="144"/>
        <v>1.3</v>
      </c>
      <c r="AI858" s="73"/>
      <c r="AJ858" s="74"/>
      <c r="AK858" s="78"/>
      <c r="AL858" s="79"/>
      <c r="AM858" s="80"/>
      <c r="AN858" s="88">
        <f>Z784*AH858*AK856</f>
        <v>65</v>
      </c>
      <c r="AO858" s="89"/>
      <c r="AP858" s="89"/>
      <c r="AQ858" s="90"/>
      <c r="AR858" s="88">
        <f>AH785*AH858*AK856</f>
        <v>19.5</v>
      </c>
      <c r="AS858" s="89"/>
      <c r="AT858" s="89"/>
      <c r="AU858" s="90"/>
      <c r="AV858" s="69">
        <f>AH359</f>
        <v>1095000</v>
      </c>
      <c r="AW858" s="70"/>
      <c r="AX858" s="70"/>
      <c r="AY858" s="71"/>
      <c r="AZ858" s="69" t="str">
        <f t="shared" si="145"/>
        <v>∞</v>
      </c>
      <c r="BA858" s="70"/>
      <c r="BB858" s="70"/>
      <c r="BC858" s="71"/>
      <c r="BD858" s="72">
        <f t="shared" si="146"/>
        <v>0</v>
      </c>
      <c r="BE858" s="73"/>
      <c r="BF858" s="74"/>
      <c r="BG858" s="78"/>
      <c r="BH858" s="79"/>
      <c r="BI858" s="80"/>
      <c r="BJ858" s="137"/>
      <c r="BK858" s="138"/>
      <c r="BL858" s="139"/>
    </row>
    <row r="859" spans="2:64" ht="18.75" customHeight="1">
      <c r="B859" s="97"/>
      <c r="C859" s="98"/>
      <c r="D859" s="99"/>
      <c r="E859" s="81"/>
      <c r="F859" s="82"/>
      <c r="G859" s="82"/>
      <c r="H859" s="83"/>
      <c r="I859" s="140"/>
      <c r="J859" s="141"/>
      <c r="K859" s="142"/>
      <c r="L859" s="97"/>
      <c r="M859" s="98"/>
      <c r="N859" s="99"/>
      <c r="O859" s="84">
        <v>2</v>
      </c>
      <c r="P859" s="85"/>
      <c r="Q859" s="85"/>
      <c r="R859" s="86"/>
      <c r="S859" s="72">
        <v>87.87</v>
      </c>
      <c r="T859" s="73"/>
      <c r="U859" s="73"/>
      <c r="V859" s="74"/>
      <c r="W859" s="87">
        <f>ABS(S859/E856*10^6*I856)</f>
        <v>0.5846444470214333</v>
      </c>
      <c r="X859" s="70"/>
      <c r="Y859" s="70"/>
      <c r="Z859" s="71"/>
      <c r="AA859" s="97"/>
      <c r="AB859" s="99"/>
      <c r="AC859" s="97"/>
      <c r="AD859" s="99"/>
      <c r="AE859" s="72">
        <v>1</v>
      </c>
      <c r="AF859" s="73"/>
      <c r="AG859" s="74"/>
      <c r="AH859" s="72">
        <f t="shared" si="144"/>
        <v>1.3</v>
      </c>
      <c r="AI859" s="73"/>
      <c r="AJ859" s="74"/>
      <c r="AK859" s="81"/>
      <c r="AL859" s="82"/>
      <c r="AM859" s="83"/>
      <c r="AN859" s="88">
        <f>Z784*AH859*AK856</f>
        <v>65</v>
      </c>
      <c r="AO859" s="89"/>
      <c r="AP859" s="89"/>
      <c r="AQ859" s="90"/>
      <c r="AR859" s="88">
        <f>AH785*AH859*AK856</f>
        <v>19.5</v>
      </c>
      <c r="AS859" s="89"/>
      <c r="AT859" s="89"/>
      <c r="AU859" s="90"/>
      <c r="AV859" s="69">
        <f>AH359</f>
        <v>1095000</v>
      </c>
      <c r="AW859" s="70"/>
      <c r="AX859" s="70"/>
      <c r="AY859" s="71"/>
      <c r="AZ859" s="69" t="str">
        <f t="shared" si="145"/>
        <v>∞</v>
      </c>
      <c r="BA859" s="70"/>
      <c r="BB859" s="70"/>
      <c r="BC859" s="71"/>
      <c r="BD859" s="72">
        <f t="shared" si="146"/>
        <v>0</v>
      </c>
      <c r="BE859" s="73"/>
      <c r="BF859" s="74"/>
      <c r="BG859" s="81"/>
      <c r="BH859" s="82"/>
      <c r="BI859" s="83"/>
      <c r="BJ859" s="122"/>
      <c r="BK859" s="123"/>
      <c r="BL859" s="124"/>
    </row>
    <row r="860" spans="2:64" ht="18.75" customHeight="1">
      <c r="B860" s="91">
        <v>2501</v>
      </c>
      <c r="C860" s="92"/>
      <c r="D860" s="93"/>
      <c r="E860" s="130">
        <v>128503486833.333</v>
      </c>
      <c r="F860" s="76"/>
      <c r="G860" s="76"/>
      <c r="H860" s="77"/>
      <c r="I860" s="131">
        <v>855</v>
      </c>
      <c r="J860" s="132"/>
      <c r="K860" s="133"/>
      <c r="L860" s="91">
        <v>1</v>
      </c>
      <c r="M860" s="92"/>
      <c r="N860" s="93"/>
      <c r="O860" s="84">
        <v>1</v>
      </c>
      <c r="P860" s="85"/>
      <c r="Q860" s="85"/>
      <c r="R860" s="86"/>
      <c r="S860" s="72">
        <v>2519.76</v>
      </c>
      <c r="T860" s="73"/>
      <c r="U860" s="73"/>
      <c r="V860" s="74"/>
      <c r="W860" s="87">
        <f>ABS(S860/E860*10^6*I860)</f>
        <v>16.765263364364706</v>
      </c>
      <c r="X860" s="70"/>
      <c r="Y860" s="70"/>
      <c r="Z860" s="71"/>
      <c r="AA860" s="91">
        <v>14</v>
      </c>
      <c r="AB860" s="93"/>
      <c r="AC860" s="91">
        <v>0</v>
      </c>
      <c r="AD860" s="93"/>
      <c r="AE860" s="72">
        <v>1</v>
      </c>
      <c r="AF860" s="73"/>
      <c r="AG860" s="74"/>
      <c r="AH860" s="72">
        <f t="shared" si="144"/>
        <v>1.3</v>
      </c>
      <c r="AI860" s="73"/>
      <c r="AJ860" s="74"/>
      <c r="AK860" s="75">
        <f>IF(AA860&lt;25,1,IF(AC860&lt;=12,1,(25/AA860)^(1/4)))</f>
        <v>1</v>
      </c>
      <c r="AL860" s="76"/>
      <c r="AM860" s="77"/>
      <c r="AN860" s="88">
        <f>Z784*AH860*AK860</f>
        <v>65</v>
      </c>
      <c r="AO860" s="89"/>
      <c r="AP860" s="89"/>
      <c r="AQ860" s="90"/>
      <c r="AR860" s="88">
        <f>AH785*AH860*AK860</f>
        <v>19.5</v>
      </c>
      <c r="AS860" s="89"/>
      <c r="AT860" s="89"/>
      <c r="AU860" s="90"/>
      <c r="AV860" s="69">
        <f>AH359</f>
        <v>1095000</v>
      </c>
      <c r="AW860" s="70"/>
      <c r="AX860" s="70"/>
      <c r="AY860" s="71"/>
      <c r="AZ860" s="69" t="str">
        <f t="shared" si="145"/>
        <v>∞</v>
      </c>
      <c r="BA860" s="70"/>
      <c r="BB860" s="70"/>
      <c r="BC860" s="71"/>
      <c r="BD860" s="72">
        <f t="shared" si="146"/>
        <v>0</v>
      </c>
      <c r="BE860" s="73"/>
      <c r="BF860" s="74"/>
      <c r="BG860" s="75">
        <f>SUM(BD860:BD863)</f>
        <v>0</v>
      </c>
      <c r="BH860" s="76"/>
      <c r="BI860" s="77"/>
      <c r="BJ860" s="114" t="str">
        <f>IF(BG860&lt;=1,"O.K","N.G")</f>
        <v>O.K</v>
      </c>
      <c r="BK860" s="117"/>
      <c r="BL860" s="118"/>
    </row>
    <row r="861" spans="2:64" ht="18.75" customHeight="1">
      <c r="B861" s="94"/>
      <c r="C861" s="95"/>
      <c r="D861" s="96"/>
      <c r="E861" s="78"/>
      <c r="F861" s="79"/>
      <c r="G861" s="79"/>
      <c r="H861" s="80"/>
      <c r="I861" s="134"/>
      <c r="J861" s="135"/>
      <c r="K861" s="136"/>
      <c r="L861" s="97"/>
      <c r="M861" s="98"/>
      <c r="N861" s="99"/>
      <c r="O861" s="84">
        <v>2</v>
      </c>
      <c r="P861" s="85"/>
      <c r="Q861" s="85"/>
      <c r="R861" s="86"/>
      <c r="S861" s="72">
        <v>86.95</v>
      </c>
      <c r="T861" s="73"/>
      <c r="U861" s="73"/>
      <c r="V861" s="74"/>
      <c r="W861" s="87">
        <f>ABS(S861/E860*10^6*I860)</f>
        <v>0.5785232123422513</v>
      </c>
      <c r="X861" s="70"/>
      <c r="Y861" s="70"/>
      <c r="Z861" s="71"/>
      <c r="AA861" s="94"/>
      <c r="AB861" s="96"/>
      <c r="AC861" s="94"/>
      <c r="AD861" s="96"/>
      <c r="AE861" s="72">
        <v>1</v>
      </c>
      <c r="AF861" s="73"/>
      <c r="AG861" s="74"/>
      <c r="AH861" s="72">
        <f t="shared" si="144"/>
        <v>1.3</v>
      </c>
      <c r="AI861" s="73"/>
      <c r="AJ861" s="74"/>
      <c r="AK861" s="78"/>
      <c r="AL861" s="79"/>
      <c r="AM861" s="80"/>
      <c r="AN861" s="88">
        <f>Z784*AH861*AK860</f>
        <v>65</v>
      </c>
      <c r="AO861" s="89"/>
      <c r="AP861" s="89"/>
      <c r="AQ861" s="90"/>
      <c r="AR861" s="88">
        <f>AH785*AH861*AK860</f>
        <v>19.5</v>
      </c>
      <c r="AS861" s="89"/>
      <c r="AT861" s="89"/>
      <c r="AU861" s="90"/>
      <c r="AV861" s="69">
        <f>AH359</f>
        <v>1095000</v>
      </c>
      <c r="AW861" s="70"/>
      <c r="AX861" s="70"/>
      <c r="AY861" s="71"/>
      <c r="AZ861" s="69" t="str">
        <f t="shared" si="145"/>
        <v>∞</v>
      </c>
      <c r="BA861" s="70"/>
      <c r="BB861" s="70"/>
      <c r="BC861" s="71"/>
      <c r="BD861" s="72">
        <f t="shared" si="146"/>
        <v>0</v>
      </c>
      <c r="BE861" s="73"/>
      <c r="BF861" s="74"/>
      <c r="BG861" s="78"/>
      <c r="BH861" s="79"/>
      <c r="BI861" s="80"/>
      <c r="BJ861" s="137"/>
      <c r="BK861" s="138"/>
      <c r="BL861" s="139"/>
    </row>
    <row r="862" spans="2:64" ht="18.75" customHeight="1">
      <c r="B862" s="94"/>
      <c r="C862" s="95"/>
      <c r="D862" s="96"/>
      <c r="E862" s="78"/>
      <c r="F862" s="79"/>
      <c r="G862" s="79"/>
      <c r="H862" s="80"/>
      <c r="I862" s="134"/>
      <c r="J862" s="135"/>
      <c r="K862" s="136"/>
      <c r="L862" s="91">
        <v>2</v>
      </c>
      <c r="M862" s="92"/>
      <c r="N862" s="93"/>
      <c r="O862" s="84">
        <v>1</v>
      </c>
      <c r="P862" s="85"/>
      <c r="Q862" s="85"/>
      <c r="R862" s="86"/>
      <c r="S862" s="72">
        <v>815.59</v>
      </c>
      <c r="T862" s="73"/>
      <c r="U862" s="73"/>
      <c r="V862" s="74"/>
      <c r="W862" s="87">
        <f>ABS(S862/E860*10^6*I860)</f>
        <v>5.426541078254362</v>
      </c>
      <c r="X862" s="70"/>
      <c r="Y862" s="70"/>
      <c r="Z862" s="71"/>
      <c r="AA862" s="94"/>
      <c r="AB862" s="96"/>
      <c r="AC862" s="94"/>
      <c r="AD862" s="96"/>
      <c r="AE862" s="72">
        <v>1</v>
      </c>
      <c r="AF862" s="73"/>
      <c r="AG862" s="74"/>
      <c r="AH862" s="72">
        <f t="shared" si="144"/>
        <v>1.3</v>
      </c>
      <c r="AI862" s="73"/>
      <c r="AJ862" s="74"/>
      <c r="AK862" s="78"/>
      <c r="AL862" s="79"/>
      <c r="AM862" s="80"/>
      <c r="AN862" s="88">
        <f>Z784*AH862*AK860</f>
        <v>65</v>
      </c>
      <c r="AO862" s="89"/>
      <c r="AP862" s="89"/>
      <c r="AQ862" s="90"/>
      <c r="AR862" s="88">
        <f>AH785*AH862*AK860</f>
        <v>19.5</v>
      </c>
      <c r="AS862" s="89"/>
      <c r="AT862" s="89"/>
      <c r="AU862" s="90"/>
      <c r="AV862" s="69">
        <f>AH359</f>
        <v>1095000</v>
      </c>
      <c r="AW862" s="70"/>
      <c r="AX862" s="70"/>
      <c r="AY862" s="71"/>
      <c r="AZ862" s="69" t="str">
        <f t="shared" si="145"/>
        <v>∞</v>
      </c>
      <c r="BA862" s="70"/>
      <c r="BB862" s="70"/>
      <c r="BC862" s="71"/>
      <c r="BD862" s="72">
        <f t="shared" si="146"/>
        <v>0</v>
      </c>
      <c r="BE862" s="73"/>
      <c r="BF862" s="74"/>
      <c r="BG862" s="78"/>
      <c r="BH862" s="79"/>
      <c r="BI862" s="80"/>
      <c r="BJ862" s="137"/>
      <c r="BK862" s="138"/>
      <c r="BL862" s="139"/>
    </row>
    <row r="863" spans="2:64" ht="18.75" customHeight="1">
      <c r="B863" s="97"/>
      <c r="C863" s="98"/>
      <c r="D863" s="99"/>
      <c r="E863" s="81"/>
      <c r="F863" s="82"/>
      <c r="G863" s="82"/>
      <c r="H863" s="83"/>
      <c r="I863" s="140"/>
      <c r="J863" s="141"/>
      <c r="K863" s="142"/>
      <c r="L863" s="97"/>
      <c r="M863" s="98"/>
      <c r="N863" s="99"/>
      <c r="O863" s="84">
        <v>2</v>
      </c>
      <c r="P863" s="85"/>
      <c r="Q863" s="85"/>
      <c r="R863" s="86"/>
      <c r="S863" s="72">
        <v>643.93</v>
      </c>
      <c r="T863" s="73"/>
      <c r="U863" s="73"/>
      <c r="V863" s="74"/>
      <c r="W863" s="87">
        <f>ABS(S863/E860*10^6*I860)</f>
        <v>4.284398529310475</v>
      </c>
      <c r="X863" s="70"/>
      <c r="Y863" s="70"/>
      <c r="Z863" s="71"/>
      <c r="AA863" s="97"/>
      <c r="AB863" s="99"/>
      <c r="AC863" s="97"/>
      <c r="AD863" s="99"/>
      <c r="AE863" s="72">
        <v>1</v>
      </c>
      <c r="AF863" s="73"/>
      <c r="AG863" s="74"/>
      <c r="AH863" s="72">
        <f t="shared" si="144"/>
        <v>1.3</v>
      </c>
      <c r="AI863" s="73"/>
      <c r="AJ863" s="74"/>
      <c r="AK863" s="81"/>
      <c r="AL863" s="82"/>
      <c r="AM863" s="83"/>
      <c r="AN863" s="88">
        <f>Z784*AH863*AK860</f>
        <v>65</v>
      </c>
      <c r="AO863" s="89"/>
      <c r="AP863" s="89"/>
      <c r="AQ863" s="90"/>
      <c r="AR863" s="88">
        <f>AH785*AH863*AK860</f>
        <v>19.5</v>
      </c>
      <c r="AS863" s="89"/>
      <c r="AT863" s="89"/>
      <c r="AU863" s="90"/>
      <c r="AV863" s="69">
        <f>AH359</f>
        <v>1095000</v>
      </c>
      <c r="AW863" s="70"/>
      <c r="AX863" s="70"/>
      <c r="AY863" s="71"/>
      <c r="AZ863" s="69" t="str">
        <f t="shared" si="145"/>
        <v>∞</v>
      </c>
      <c r="BA863" s="70"/>
      <c r="BB863" s="70"/>
      <c r="BC863" s="71"/>
      <c r="BD863" s="72">
        <f t="shared" si="146"/>
        <v>0</v>
      </c>
      <c r="BE863" s="73"/>
      <c r="BF863" s="74"/>
      <c r="BG863" s="81"/>
      <c r="BH863" s="82"/>
      <c r="BI863" s="83"/>
      <c r="BJ863" s="122"/>
      <c r="BK863" s="123"/>
      <c r="BL863" s="124"/>
    </row>
    <row r="864" spans="2:64" ht="18.75" customHeight="1">
      <c r="B864" s="91">
        <v>102</v>
      </c>
      <c r="C864" s="92"/>
      <c r="D864" s="93"/>
      <c r="E864" s="130">
        <v>128503486833.333</v>
      </c>
      <c r="F864" s="76"/>
      <c r="G864" s="76"/>
      <c r="H864" s="77"/>
      <c r="I864" s="131">
        <v>855</v>
      </c>
      <c r="J864" s="132"/>
      <c r="K864" s="133"/>
      <c r="L864" s="91">
        <v>1</v>
      </c>
      <c r="M864" s="92"/>
      <c r="N864" s="93"/>
      <c r="O864" s="84">
        <v>1</v>
      </c>
      <c r="P864" s="85"/>
      <c r="Q864" s="85"/>
      <c r="R864" s="86"/>
      <c r="S864" s="72">
        <v>1.43</v>
      </c>
      <c r="T864" s="73"/>
      <c r="U864" s="73"/>
      <c r="V864" s="74"/>
      <c r="W864" s="87">
        <f>ABS(S864/E864*10^6*I864)</f>
        <v>0.009514527816554565</v>
      </c>
      <c r="X864" s="70"/>
      <c r="Y864" s="70"/>
      <c r="Z864" s="71"/>
      <c r="AA864" s="91">
        <v>14</v>
      </c>
      <c r="AB864" s="93"/>
      <c r="AC864" s="91">
        <v>12</v>
      </c>
      <c r="AD864" s="93"/>
      <c r="AE864" s="72">
        <v>1</v>
      </c>
      <c r="AF864" s="73"/>
      <c r="AG864" s="74"/>
      <c r="AH864" s="72">
        <f t="shared" si="144"/>
        <v>1.3</v>
      </c>
      <c r="AI864" s="73"/>
      <c r="AJ864" s="74"/>
      <c r="AK864" s="75">
        <f>IF(AA864&lt;25,1,IF(AC864&lt;=12,1,(25/AA864)^(1/4)))</f>
        <v>1</v>
      </c>
      <c r="AL864" s="76"/>
      <c r="AM864" s="77"/>
      <c r="AN864" s="88">
        <f>Z784*AH864*AK864</f>
        <v>65</v>
      </c>
      <c r="AO864" s="89"/>
      <c r="AP864" s="89"/>
      <c r="AQ864" s="90"/>
      <c r="AR864" s="88">
        <f>AH785*AH864*AK864</f>
        <v>19.5</v>
      </c>
      <c r="AS864" s="89"/>
      <c r="AT864" s="89"/>
      <c r="AU864" s="90"/>
      <c r="AV864" s="69">
        <f>AH359</f>
        <v>1095000</v>
      </c>
      <c r="AW864" s="70"/>
      <c r="AX864" s="70"/>
      <c r="AY864" s="71"/>
      <c r="AZ864" s="69" t="str">
        <f t="shared" si="145"/>
        <v>∞</v>
      </c>
      <c r="BA864" s="70"/>
      <c r="BB864" s="70"/>
      <c r="BC864" s="71"/>
      <c r="BD864" s="72">
        <f t="shared" si="146"/>
        <v>0</v>
      </c>
      <c r="BE864" s="73"/>
      <c r="BF864" s="74"/>
      <c r="BG864" s="75">
        <f>SUM(BD864:BD867)</f>
        <v>0</v>
      </c>
      <c r="BH864" s="76"/>
      <c r="BI864" s="77"/>
      <c r="BJ864" s="114" t="str">
        <f>IF(BG864&lt;=1,"O.K","N.G")</f>
        <v>O.K</v>
      </c>
      <c r="BK864" s="117"/>
      <c r="BL864" s="118"/>
    </row>
    <row r="865" spans="2:64" ht="18.75" customHeight="1">
      <c r="B865" s="94"/>
      <c r="C865" s="95"/>
      <c r="D865" s="96"/>
      <c r="E865" s="78"/>
      <c r="F865" s="79"/>
      <c r="G865" s="79"/>
      <c r="H865" s="80"/>
      <c r="I865" s="134"/>
      <c r="J865" s="135"/>
      <c r="K865" s="136"/>
      <c r="L865" s="97"/>
      <c r="M865" s="98"/>
      <c r="N865" s="99"/>
      <c r="O865" s="84">
        <v>2</v>
      </c>
      <c r="P865" s="85"/>
      <c r="Q865" s="85"/>
      <c r="R865" s="86"/>
      <c r="S865" s="72">
        <v>0.11</v>
      </c>
      <c r="T865" s="73"/>
      <c r="U865" s="73"/>
      <c r="V865" s="74"/>
      <c r="W865" s="87">
        <f>ABS(S865/E864*10^6*I864)</f>
        <v>0.0007318867551195818</v>
      </c>
      <c r="X865" s="70"/>
      <c r="Y865" s="70"/>
      <c r="Z865" s="71"/>
      <c r="AA865" s="94"/>
      <c r="AB865" s="96"/>
      <c r="AC865" s="94"/>
      <c r="AD865" s="96"/>
      <c r="AE865" s="72">
        <v>1</v>
      </c>
      <c r="AF865" s="73"/>
      <c r="AG865" s="74"/>
      <c r="AH865" s="72">
        <f t="shared" si="144"/>
        <v>1.3</v>
      </c>
      <c r="AI865" s="73"/>
      <c r="AJ865" s="74"/>
      <c r="AK865" s="78"/>
      <c r="AL865" s="79"/>
      <c r="AM865" s="80"/>
      <c r="AN865" s="88">
        <f>Z784*AH865*AK864</f>
        <v>65</v>
      </c>
      <c r="AO865" s="89"/>
      <c r="AP865" s="89"/>
      <c r="AQ865" s="90"/>
      <c r="AR865" s="88">
        <f>AH785*AH865*AK864</f>
        <v>19.5</v>
      </c>
      <c r="AS865" s="89"/>
      <c r="AT865" s="89"/>
      <c r="AU865" s="90"/>
      <c r="AV865" s="69">
        <f>AH359</f>
        <v>1095000</v>
      </c>
      <c r="AW865" s="70"/>
      <c r="AX865" s="70"/>
      <c r="AY865" s="71"/>
      <c r="AZ865" s="69" t="str">
        <f t="shared" si="145"/>
        <v>∞</v>
      </c>
      <c r="BA865" s="70"/>
      <c r="BB865" s="70"/>
      <c r="BC865" s="71"/>
      <c r="BD865" s="72">
        <f t="shared" si="146"/>
        <v>0</v>
      </c>
      <c r="BE865" s="73"/>
      <c r="BF865" s="74"/>
      <c r="BG865" s="78"/>
      <c r="BH865" s="79"/>
      <c r="BI865" s="80"/>
      <c r="BJ865" s="137"/>
      <c r="BK865" s="138"/>
      <c r="BL865" s="139"/>
    </row>
    <row r="866" spans="2:64" ht="18.75" customHeight="1">
      <c r="B866" s="94"/>
      <c r="C866" s="95"/>
      <c r="D866" s="96"/>
      <c r="E866" s="78"/>
      <c r="F866" s="79"/>
      <c r="G866" s="79"/>
      <c r="H866" s="80"/>
      <c r="I866" s="134"/>
      <c r="J866" s="135"/>
      <c r="K866" s="136"/>
      <c r="L866" s="91">
        <v>2</v>
      </c>
      <c r="M866" s="92"/>
      <c r="N866" s="93"/>
      <c r="O866" s="84">
        <v>1</v>
      </c>
      <c r="P866" s="85"/>
      <c r="Q866" s="85"/>
      <c r="R866" s="86"/>
      <c r="S866" s="72">
        <v>0.76</v>
      </c>
      <c r="T866" s="73"/>
      <c r="U866" s="73"/>
      <c r="V866" s="74"/>
      <c r="W866" s="87">
        <f>ABS(S866/E864*10^6*I864)</f>
        <v>0.005056672126280747</v>
      </c>
      <c r="X866" s="70"/>
      <c r="Y866" s="70"/>
      <c r="Z866" s="71"/>
      <c r="AA866" s="94"/>
      <c r="AB866" s="96"/>
      <c r="AC866" s="94"/>
      <c r="AD866" s="96"/>
      <c r="AE866" s="72">
        <v>1</v>
      </c>
      <c r="AF866" s="73"/>
      <c r="AG866" s="74"/>
      <c r="AH866" s="72">
        <f t="shared" si="144"/>
        <v>1.3</v>
      </c>
      <c r="AI866" s="73"/>
      <c r="AJ866" s="74"/>
      <c r="AK866" s="78"/>
      <c r="AL866" s="79"/>
      <c r="AM866" s="80"/>
      <c r="AN866" s="88">
        <f>Z784*AH866*AK864</f>
        <v>65</v>
      </c>
      <c r="AO866" s="89"/>
      <c r="AP866" s="89"/>
      <c r="AQ866" s="90"/>
      <c r="AR866" s="88">
        <f>AH785*AH866*AK864</f>
        <v>19.5</v>
      </c>
      <c r="AS866" s="89"/>
      <c r="AT866" s="89"/>
      <c r="AU866" s="90"/>
      <c r="AV866" s="69">
        <f>AH359</f>
        <v>1095000</v>
      </c>
      <c r="AW866" s="70"/>
      <c r="AX866" s="70"/>
      <c r="AY866" s="71"/>
      <c r="AZ866" s="69" t="str">
        <f t="shared" si="145"/>
        <v>∞</v>
      </c>
      <c r="BA866" s="70"/>
      <c r="BB866" s="70"/>
      <c r="BC866" s="71"/>
      <c r="BD866" s="72">
        <f t="shared" si="146"/>
        <v>0</v>
      </c>
      <c r="BE866" s="73"/>
      <c r="BF866" s="74"/>
      <c r="BG866" s="78"/>
      <c r="BH866" s="79"/>
      <c r="BI866" s="80"/>
      <c r="BJ866" s="137"/>
      <c r="BK866" s="138"/>
      <c r="BL866" s="139"/>
    </row>
    <row r="867" spans="2:64" ht="18.75" customHeight="1">
      <c r="B867" s="97"/>
      <c r="C867" s="98"/>
      <c r="D867" s="99"/>
      <c r="E867" s="81"/>
      <c r="F867" s="82"/>
      <c r="G867" s="82"/>
      <c r="H867" s="83"/>
      <c r="I867" s="140"/>
      <c r="J867" s="141"/>
      <c r="K867" s="142"/>
      <c r="L867" s="97"/>
      <c r="M867" s="98"/>
      <c r="N867" s="99"/>
      <c r="O867" s="84">
        <v>2</v>
      </c>
      <c r="P867" s="85"/>
      <c r="Q867" s="85"/>
      <c r="R867" s="86"/>
      <c r="S867" s="72">
        <v>0.73</v>
      </c>
      <c r="T867" s="73"/>
      <c r="U867" s="73"/>
      <c r="V867" s="74"/>
      <c r="W867" s="87">
        <f>ABS(S867/E864*10^6*I864)</f>
        <v>0.004857066647611771</v>
      </c>
      <c r="X867" s="70"/>
      <c r="Y867" s="70"/>
      <c r="Z867" s="71"/>
      <c r="AA867" s="97"/>
      <c r="AB867" s="99"/>
      <c r="AC867" s="97"/>
      <c r="AD867" s="99"/>
      <c r="AE867" s="72">
        <v>1</v>
      </c>
      <c r="AF867" s="73"/>
      <c r="AG867" s="74"/>
      <c r="AH867" s="72">
        <f t="shared" si="144"/>
        <v>1.3</v>
      </c>
      <c r="AI867" s="73"/>
      <c r="AJ867" s="74"/>
      <c r="AK867" s="81"/>
      <c r="AL867" s="82"/>
      <c r="AM867" s="83"/>
      <c r="AN867" s="88">
        <f>Z784*AH867*AK864</f>
        <v>65</v>
      </c>
      <c r="AO867" s="89"/>
      <c r="AP867" s="89"/>
      <c r="AQ867" s="90"/>
      <c r="AR867" s="88">
        <f>AH785*AH867*AK864</f>
        <v>19.5</v>
      </c>
      <c r="AS867" s="89"/>
      <c r="AT867" s="89"/>
      <c r="AU867" s="90"/>
      <c r="AV867" s="69">
        <f>AH359</f>
        <v>1095000</v>
      </c>
      <c r="AW867" s="70"/>
      <c r="AX867" s="70"/>
      <c r="AY867" s="71"/>
      <c r="AZ867" s="69" t="str">
        <f t="shared" si="145"/>
        <v>∞</v>
      </c>
      <c r="BA867" s="70"/>
      <c r="BB867" s="70"/>
      <c r="BC867" s="71"/>
      <c r="BD867" s="72">
        <f t="shared" si="146"/>
        <v>0</v>
      </c>
      <c r="BE867" s="73"/>
      <c r="BF867" s="74"/>
      <c r="BG867" s="81"/>
      <c r="BH867" s="82"/>
      <c r="BI867" s="83"/>
      <c r="BJ867" s="122"/>
      <c r="BK867" s="123"/>
      <c r="BL867" s="124"/>
    </row>
    <row r="868" spans="2:64" ht="18.75" customHeight="1">
      <c r="B868" s="91">
        <v>202</v>
      </c>
      <c r="C868" s="92"/>
      <c r="D868" s="93"/>
      <c r="E868" s="130">
        <v>128503486833.333</v>
      </c>
      <c r="F868" s="76"/>
      <c r="G868" s="76"/>
      <c r="H868" s="77"/>
      <c r="I868" s="131">
        <v>855</v>
      </c>
      <c r="J868" s="132"/>
      <c r="K868" s="133"/>
      <c r="L868" s="91">
        <v>1</v>
      </c>
      <c r="M868" s="92"/>
      <c r="N868" s="93"/>
      <c r="O868" s="84">
        <v>1</v>
      </c>
      <c r="P868" s="85"/>
      <c r="Q868" s="85"/>
      <c r="R868" s="86"/>
      <c r="S868" s="72">
        <v>584.55</v>
      </c>
      <c r="T868" s="73"/>
      <c r="U868" s="73"/>
      <c r="V868" s="74"/>
      <c r="W868" s="87">
        <f>ABS(S868/E868*10^6*I868)</f>
        <v>3.889312751865014</v>
      </c>
      <c r="X868" s="70"/>
      <c r="Y868" s="70"/>
      <c r="Z868" s="71"/>
      <c r="AA868" s="91">
        <v>14</v>
      </c>
      <c r="AB868" s="93"/>
      <c r="AC868" s="91">
        <v>12</v>
      </c>
      <c r="AD868" s="93"/>
      <c r="AE868" s="72">
        <v>1</v>
      </c>
      <c r="AF868" s="73"/>
      <c r="AG868" s="74"/>
      <c r="AH868" s="72">
        <f t="shared" si="144"/>
        <v>1.3</v>
      </c>
      <c r="AI868" s="73"/>
      <c r="AJ868" s="74"/>
      <c r="AK868" s="75">
        <f>IF(AA868&lt;25,1,IF(AC868&lt;=12,1,(25/AA868)^(1/4)))</f>
        <v>1</v>
      </c>
      <c r="AL868" s="76"/>
      <c r="AM868" s="77"/>
      <c r="AN868" s="88">
        <f>Z784*AH868*AK868</f>
        <v>65</v>
      </c>
      <c r="AO868" s="89"/>
      <c r="AP868" s="89"/>
      <c r="AQ868" s="90"/>
      <c r="AR868" s="88">
        <f>AH785*AH868*AK868</f>
        <v>19.5</v>
      </c>
      <c r="AS868" s="89"/>
      <c r="AT868" s="89"/>
      <c r="AU868" s="90"/>
      <c r="AV868" s="69">
        <f>AH359</f>
        <v>1095000</v>
      </c>
      <c r="AW868" s="70"/>
      <c r="AX868" s="70"/>
      <c r="AY868" s="71"/>
      <c r="AZ868" s="69" t="str">
        <f t="shared" si="145"/>
        <v>∞</v>
      </c>
      <c r="BA868" s="70"/>
      <c r="BB868" s="70"/>
      <c r="BC868" s="71"/>
      <c r="BD868" s="72">
        <f t="shared" si="146"/>
        <v>0</v>
      </c>
      <c r="BE868" s="73"/>
      <c r="BF868" s="74"/>
      <c r="BG868" s="75">
        <f>SUM(BD868:BD871)</f>
        <v>0</v>
      </c>
      <c r="BH868" s="76"/>
      <c r="BI868" s="77"/>
      <c r="BJ868" s="114" t="str">
        <f>IF(BG868&lt;=1,"O.K","N.G")</f>
        <v>O.K</v>
      </c>
      <c r="BK868" s="117"/>
      <c r="BL868" s="118"/>
    </row>
    <row r="869" spans="2:64" ht="18.75" customHeight="1">
      <c r="B869" s="94"/>
      <c r="C869" s="95"/>
      <c r="D869" s="96"/>
      <c r="E869" s="78"/>
      <c r="F869" s="79"/>
      <c r="G869" s="79"/>
      <c r="H869" s="80"/>
      <c r="I869" s="134"/>
      <c r="J869" s="135"/>
      <c r="K869" s="136"/>
      <c r="L869" s="97"/>
      <c r="M869" s="98"/>
      <c r="N869" s="99"/>
      <c r="O869" s="84">
        <v>2</v>
      </c>
      <c r="P869" s="85"/>
      <c r="Q869" s="85"/>
      <c r="R869" s="86"/>
      <c r="S869" s="72">
        <v>142.55</v>
      </c>
      <c r="T869" s="73"/>
      <c r="U869" s="73"/>
      <c r="V869" s="74"/>
      <c r="W869" s="87">
        <f>ABS(S869/E868*10^6*I868)</f>
        <v>0.9484586994754219</v>
      </c>
      <c r="X869" s="70"/>
      <c r="Y869" s="70"/>
      <c r="Z869" s="71"/>
      <c r="AA869" s="94"/>
      <c r="AB869" s="96"/>
      <c r="AC869" s="94"/>
      <c r="AD869" s="96"/>
      <c r="AE869" s="72">
        <v>1</v>
      </c>
      <c r="AF869" s="73"/>
      <c r="AG869" s="74"/>
      <c r="AH869" s="72">
        <f t="shared" si="144"/>
        <v>1.3</v>
      </c>
      <c r="AI869" s="73"/>
      <c r="AJ869" s="74"/>
      <c r="AK869" s="78"/>
      <c r="AL869" s="79"/>
      <c r="AM869" s="80"/>
      <c r="AN869" s="88">
        <f>Z784*AH869*AK868</f>
        <v>65</v>
      </c>
      <c r="AO869" s="89"/>
      <c r="AP869" s="89"/>
      <c r="AQ869" s="90"/>
      <c r="AR869" s="88">
        <f>AH785*AH869*AK868</f>
        <v>19.5</v>
      </c>
      <c r="AS869" s="89"/>
      <c r="AT869" s="89"/>
      <c r="AU869" s="90"/>
      <c r="AV869" s="69">
        <f>AH359</f>
        <v>1095000</v>
      </c>
      <c r="AW869" s="70"/>
      <c r="AX869" s="70"/>
      <c r="AY869" s="71"/>
      <c r="AZ869" s="69" t="str">
        <f t="shared" si="145"/>
        <v>∞</v>
      </c>
      <c r="BA869" s="70"/>
      <c r="BB869" s="70"/>
      <c r="BC869" s="71"/>
      <c r="BD869" s="72">
        <f t="shared" si="146"/>
        <v>0</v>
      </c>
      <c r="BE869" s="73"/>
      <c r="BF869" s="74"/>
      <c r="BG869" s="78"/>
      <c r="BH869" s="79"/>
      <c r="BI869" s="80"/>
      <c r="BJ869" s="137"/>
      <c r="BK869" s="138"/>
      <c r="BL869" s="139"/>
    </row>
    <row r="870" spans="2:64" ht="18.75" customHeight="1">
      <c r="B870" s="94"/>
      <c r="C870" s="95"/>
      <c r="D870" s="96"/>
      <c r="E870" s="78"/>
      <c r="F870" s="79"/>
      <c r="G870" s="79"/>
      <c r="H870" s="80"/>
      <c r="I870" s="134"/>
      <c r="J870" s="135"/>
      <c r="K870" s="136"/>
      <c r="L870" s="91">
        <v>2</v>
      </c>
      <c r="M870" s="92"/>
      <c r="N870" s="93"/>
      <c r="O870" s="84">
        <v>1</v>
      </c>
      <c r="P870" s="85"/>
      <c r="Q870" s="85"/>
      <c r="R870" s="86"/>
      <c r="S870" s="72">
        <v>2265.48</v>
      </c>
      <c r="T870" s="73"/>
      <c r="U870" s="73"/>
      <c r="V870" s="74"/>
      <c r="W870" s="87">
        <f>ABS(S870/E868*10^6*I868)</f>
        <v>15.073407327166459</v>
      </c>
      <c r="X870" s="70"/>
      <c r="Y870" s="70"/>
      <c r="Z870" s="71"/>
      <c r="AA870" s="94"/>
      <c r="AB870" s="96"/>
      <c r="AC870" s="94"/>
      <c r="AD870" s="96"/>
      <c r="AE870" s="72">
        <v>1</v>
      </c>
      <c r="AF870" s="73"/>
      <c r="AG870" s="74"/>
      <c r="AH870" s="72">
        <f t="shared" si="144"/>
        <v>1.3</v>
      </c>
      <c r="AI870" s="73"/>
      <c r="AJ870" s="74"/>
      <c r="AK870" s="78"/>
      <c r="AL870" s="79"/>
      <c r="AM870" s="80"/>
      <c r="AN870" s="88">
        <f>Z784*AH870*AK868</f>
        <v>65</v>
      </c>
      <c r="AO870" s="89"/>
      <c r="AP870" s="89"/>
      <c r="AQ870" s="90"/>
      <c r="AR870" s="88">
        <f>AH785*AH870*AK868</f>
        <v>19.5</v>
      </c>
      <c r="AS870" s="89"/>
      <c r="AT870" s="89"/>
      <c r="AU870" s="90"/>
      <c r="AV870" s="69">
        <f>AH359</f>
        <v>1095000</v>
      </c>
      <c r="AW870" s="70"/>
      <c r="AX870" s="70"/>
      <c r="AY870" s="71"/>
      <c r="AZ870" s="69" t="str">
        <f t="shared" si="145"/>
        <v>∞</v>
      </c>
      <c r="BA870" s="70"/>
      <c r="BB870" s="70"/>
      <c r="BC870" s="71"/>
      <c r="BD870" s="72">
        <f t="shared" si="146"/>
        <v>0</v>
      </c>
      <c r="BE870" s="73"/>
      <c r="BF870" s="74"/>
      <c r="BG870" s="78"/>
      <c r="BH870" s="79"/>
      <c r="BI870" s="80"/>
      <c r="BJ870" s="137"/>
      <c r="BK870" s="138"/>
      <c r="BL870" s="139"/>
    </row>
    <row r="871" spans="2:64" ht="18.75" customHeight="1">
      <c r="B871" s="97"/>
      <c r="C871" s="98"/>
      <c r="D871" s="99"/>
      <c r="E871" s="81"/>
      <c r="F871" s="82"/>
      <c r="G871" s="82"/>
      <c r="H871" s="83"/>
      <c r="I871" s="140"/>
      <c r="J871" s="141"/>
      <c r="K871" s="142"/>
      <c r="L871" s="97"/>
      <c r="M871" s="98"/>
      <c r="N871" s="99"/>
      <c r="O871" s="84">
        <v>2</v>
      </c>
      <c r="P871" s="85"/>
      <c r="Q871" s="85"/>
      <c r="R871" s="86"/>
      <c r="S871" s="72">
        <v>145.64</v>
      </c>
      <c r="T871" s="73"/>
      <c r="U871" s="73"/>
      <c r="V871" s="74"/>
      <c r="W871" s="87">
        <f>ABS(S871/E868*10^6*I868)</f>
        <v>0.9690180637783264</v>
      </c>
      <c r="X871" s="70"/>
      <c r="Y871" s="70"/>
      <c r="Z871" s="71"/>
      <c r="AA871" s="97"/>
      <c r="AB871" s="99"/>
      <c r="AC871" s="97"/>
      <c r="AD871" s="99"/>
      <c r="AE871" s="72">
        <v>1</v>
      </c>
      <c r="AF871" s="73"/>
      <c r="AG871" s="74"/>
      <c r="AH871" s="72">
        <f t="shared" si="144"/>
        <v>1.3</v>
      </c>
      <c r="AI871" s="73"/>
      <c r="AJ871" s="74"/>
      <c r="AK871" s="81"/>
      <c r="AL871" s="82"/>
      <c r="AM871" s="83"/>
      <c r="AN871" s="88">
        <f>Z784*AH871*AK868</f>
        <v>65</v>
      </c>
      <c r="AO871" s="89"/>
      <c r="AP871" s="89"/>
      <c r="AQ871" s="90"/>
      <c r="AR871" s="88">
        <f>AH785*AH871*AK868</f>
        <v>19.5</v>
      </c>
      <c r="AS871" s="89"/>
      <c r="AT871" s="89"/>
      <c r="AU871" s="90"/>
      <c r="AV871" s="69">
        <f>AH359</f>
        <v>1095000</v>
      </c>
      <c r="AW871" s="70"/>
      <c r="AX871" s="70"/>
      <c r="AY871" s="71"/>
      <c r="AZ871" s="69" t="str">
        <f t="shared" si="145"/>
        <v>∞</v>
      </c>
      <c r="BA871" s="70"/>
      <c r="BB871" s="70"/>
      <c r="BC871" s="71"/>
      <c r="BD871" s="72">
        <f t="shared" si="146"/>
        <v>0</v>
      </c>
      <c r="BE871" s="73"/>
      <c r="BF871" s="74"/>
      <c r="BG871" s="81"/>
      <c r="BH871" s="82"/>
      <c r="BI871" s="83"/>
      <c r="BJ871" s="122"/>
      <c r="BK871" s="123"/>
      <c r="BL871" s="124"/>
    </row>
    <row r="872" spans="2:64" ht="18.75" customHeight="1">
      <c r="B872" s="91">
        <v>302</v>
      </c>
      <c r="C872" s="92"/>
      <c r="D872" s="93"/>
      <c r="E872" s="130">
        <v>195223979166.666</v>
      </c>
      <c r="F872" s="76"/>
      <c r="G872" s="76"/>
      <c r="H872" s="77"/>
      <c r="I872" s="131">
        <v>845</v>
      </c>
      <c r="J872" s="132"/>
      <c r="K872" s="133"/>
      <c r="L872" s="91">
        <v>1</v>
      </c>
      <c r="M872" s="92"/>
      <c r="N872" s="93"/>
      <c r="O872" s="84">
        <v>1</v>
      </c>
      <c r="P872" s="85"/>
      <c r="Q872" s="85"/>
      <c r="R872" s="86"/>
      <c r="S872" s="72">
        <v>983.24</v>
      </c>
      <c r="T872" s="73"/>
      <c r="U872" s="73"/>
      <c r="V872" s="74"/>
      <c r="W872" s="87">
        <f>ABS(S872/E872*10^6*I872)</f>
        <v>4.255818386381214</v>
      </c>
      <c r="X872" s="70"/>
      <c r="Y872" s="70"/>
      <c r="Z872" s="71"/>
      <c r="AA872" s="91">
        <v>14</v>
      </c>
      <c r="AB872" s="93"/>
      <c r="AC872" s="91">
        <v>12</v>
      </c>
      <c r="AD872" s="93"/>
      <c r="AE872" s="72">
        <v>1</v>
      </c>
      <c r="AF872" s="73"/>
      <c r="AG872" s="74"/>
      <c r="AH872" s="72">
        <f t="shared" si="144"/>
        <v>1.3</v>
      </c>
      <c r="AI872" s="73"/>
      <c r="AJ872" s="74"/>
      <c r="AK872" s="75">
        <f>IF(AA872&lt;25,1,IF(AC872&lt;=12,1,(25/AA872)^(1/4)))</f>
        <v>1</v>
      </c>
      <c r="AL872" s="76"/>
      <c r="AM872" s="77"/>
      <c r="AN872" s="88">
        <f>Z784*AH872*AK872</f>
        <v>65</v>
      </c>
      <c r="AO872" s="89"/>
      <c r="AP872" s="89"/>
      <c r="AQ872" s="90"/>
      <c r="AR872" s="88">
        <f>AH785*AH872*AK872</f>
        <v>19.5</v>
      </c>
      <c r="AS872" s="89"/>
      <c r="AT872" s="89"/>
      <c r="AU872" s="90"/>
      <c r="AV872" s="69">
        <f>AH359</f>
        <v>1095000</v>
      </c>
      <c r="AW872" s="70"/>
      <c r="AX872" s="70"/>
      <c r="AY872" s="71"/>
      <c r="AZ872" s="69" t="str">
        <f t="shared" si="145"/>
        <v>∞</v>
      </c>
      <c r="BA872" s="70"/>
      <c r="BB872" s="70"/>
      <c r="BC872" s="71"/>
      <c r="BD872" s="72">
        <f t="shared" si="146"/>
        <v>0</v>
      </c>
      <c r="BE872" s="73"/>
      <c r="BF872" s="74"/>
      <c r="BG872" s="75">
        <f>SUM(BD872:BD875)</f>
        <v>0</v>
      </c>
      <c r="BH872" s="76"/>
      <c r="BI872" s="77"/>
      <c r="BJ872" s="114" t="str">
        <f>IF(BG872&lt;=1,"O.K","N.G")</f>
        <v>O.K</v>
      </c>
      <c r="BK872" s="117"/>
      <c r="BL872" s="118"/>
    </row>
    <row r="873" spans="2:64" ht="18.75" customHeight="1">
      <c r="B873" s="94"/>
      <c r="C873" s="95"/>
      <c r="D873" s="96"/>
      <c r="E873" s="78"/>
      <c r="F873" s="79"/>
      <c r="G873" s="79"/>
      <c r="H873" s="80"/>
      <c r="I873" s="134"/>
      <c r="J873" s="135"/>
      <c r="K873" s="136"/>
      <c r="L873" s="97"/>
      <c r="M873" s="98"/>
      <c r="N873" s="99"/>
      <c r="O873" s="84">
        <v>2</v>
      </c>
      <c r="P873" s="85"/>
      <c r="Q873" s="85"/>
      <c r="R873" s="86"/>
      <c r="S873" s="72">
        <v>41.79</v>
      </c>
      <c r="T873" s="73"/>
      <c r="U873" s="73"/>
      <c r="V873" s="74"/>
      <c r="W873" s="87">
        <f>ABS(S873/E872*10^6*I872)</f>
        <v>0.18088223665317815</v>
      </c>
      <c r="X873" s="70"/>
      <c r="Y873" s="70"/>
      <c r="Z873" s="71"/>
      <c r="AA873" s="94"/>
      <c r="AB873" s="96"/>
      <c r="AC873" s="94"/>
      <c r="AD873" s="96"/>
      <c r="AE873" s="72">
        <v>1</v>
      </c>
      <c r="AF873" s="73"/>
      <c r="AG873" s="74"/>
      <c r="AH873" s="72">
        <f t="shared" si="144"/>
        <v>1.3</v>
      </c>
      <c r="AI873" s="73"/>
      <c r="AJ873" s="74"/>
      <c r="AK873" s="78"/>
      <c r="AL873" s="79"/>
      <c r="AM873" s="80"/>
      <c r="AN873" s="88">
        <f>Z784*AH873*AK872</f>
        <v>65</v>
      </c>
      <c r="AO873" s="89"/>
      <c r="AP873" s="89"/>
      <c r="AQ873" s="90"/>
      <c r="AR873" s="88">
        <f>AH785*AH873*AK872</f>
        <v>19.5</v>
      </c>
      <c r="AS873" s="89"/>
      <c r="AT873" s="89"/>
      <c r="AU873" s="90"/>
      <c r="AV873" s="69">
        <f>AH359</f>
        <v>1095000</v>
      </c>
      <c r="AW873" s="70"/>
      <c r="AX873" s="70"/>
      <c r="AY873" s="71"/>
      <c r="AZ873" s="69" t="str">
        <f t="shared" si="145"/>
        <v>∞</v>
      </c>
      <c r="BA873" s="70"/>
      <c r="BB873" s="70"/>
      <c r="BC873" s="71"/>
      <c r="BD873" s="72">
        <f t="shared" si="146"/>
        <v>0</v>
      </c>
      <c r="BE873" s="73"/>
      <c r="BF873" s="74"/>
      <c r="BG873" s="78"/>
      <c r="BH873" s="79"/>
      <c r="BI873" s="80"/>
      <c r="BJ873" s="137"/>
      <c r="BK873" s="138"/>
      <c r="BL873" s="139"/>
    </row>
    <row r="874" spans="2:64" ht="18.75" customHeight="1">
      <c r="B874" s="94"/>
      <c r="C874" s="95"/>
      <c r="D874" s="96"/>
      <c r="E874" s="78"/>
      <c r="F874" s="79"/>
      <c r="G874" s="79"/>
      <c r="H874" s="80"/>
      <c r="I874" s="134"/>
      <c r="J874" s="135"/>
      <c r="K874" s="136"/>
      <c r="L874" s="91">
        <v>2</v>
      </c>
      <c r="M874" s="92"/>
      <c r="N874" s="93"/>
      <c r="O874" s="84">
        <v>1</v>
      </c>
      <c r="P874" s="85"/>
      <c r="Q874" s="85"/>
      <c r="R874" s="86"/>
      <c r="S874" s="72">
        <v>3649.99</v>
      </c>
      <c r="T874" s="73"/>
      <c r="U874" s="73"/>
      <c r="V874" s="74"/>
      <c r="W874" s="87">
        <f>ABS(S874/E872*10^6*I872)</f>
        <v>15.798477027081448</v>
      </c>
      <c r="X874" s="70"/>
      <c r="Y874" s="70"/>
      <c r="Z874" s="71"/>
      <c r="AA874" s="94"/>
      <c r="AB874" s="96"/>
      <c r="AC874" s="94"/>
      <c r="AD874" s="96"/>
      <c r="AE874" s="72">
        <v>1</v>
      </c>
      <c r="AF874" s="73"/>
      <c r="AG874" s="74"/>
      <c r="AH874" s="72">
        <f t="shared" si="144"/>
        <v>1.3</v>
      </c>
      <c r="AI874" s="73"/>
      <c r="AJ874" s="74"/>
      <c r="AK874" s="78"/>
      <c r="AL874" s="79"/>
      <c r="AM874" s="80"/>
      <c r="AN874" s="88">
        <f>Z784*AH874*AK872</f>
        <v>65</v>
      </c>
      <c r="AO874" s="89"/>
      <c r="AP874" s="89"/>
      <c r="AQ874" s="90"/>
      <c r="AR874" s="88">
        <f>AH785*AH874*AK872</f>
        <v>19.5</v>
      </c>
      <c r="AS874" s="89"/>
      <c r="AT874" s="89"/>
      <c r="AU874" s="90"/>
      <c r="AV874" s="69">
        <f>AH359</f>
        <v>1095000</v>
      </c>
      <c r="AW874" s="70"/>
      <c r="AX874" s="70"/>
      <c r="AY874" s="71"/>
      <c r="AZ874" s="69" t="str">
        <f t="shared" si="145"/>
        <v>∞</v>
      </c>
      <c r="BA874" s="70"/>
      <c r="BB874" s="70"/>
      <c r="BC874" s="71"/>
      <c r="BD874" s="72">
        <f t="shared" si="146"/>
        <v>0</v>
      </c>
      <c r="BE874" s="73"/>
      <c r="BF874" s="74"/>
      <c r="BG874" s="78"/>
      <c r="BH874" s="79"/>
      <c r="BI874" s="80"/>
      <c r="BJ874" s="137"/>
      <c r="BK874" s="138"/>
      <c r="BL874" s="139"/>
    </row>
    <row r="875" spans="2:64" ht="18.75" customHeight="1">
      <c r="B875" s="97"/>
      <c r="C875" s="98"/>
      <c r="D875" s="99"/>
      <c r="E875" s="81"/>
      <c r="F875" s="82"/>
      <c r="G875" s="82"/>
      <c r="H875" s="83"/>
      <c r="I875" s="140"/>
      <c r="J875" s="141"/>
      <c r="K875" s="142"/>
      <c r="L875" s="97"/>
      <c r="M875" s="98"/>
      <c r="N875" s="99"/>
      <c r="O875" s="84">
        <v>2</v>
      </c>
      <c r="P875" s="85"/>
      <c r="Q875" s="85"/>
      <c r="R875" s="86"/>
      <c r="S875" s="72">
        <v>93.75</v>
      </c>
      <c r="T875" s="73"/>
      <c r="U875" s="73"/>
      <c r="V875" s="74"/>
      <c r="W875" s="87">
        <f>ABS(S875/E872*10^6*I872)</f>
        <v>0.40578391208986486</v>
      </c>
      <c r="X875" s="70"/>
      <c r="Y875" s="70"/>
      <c r="Z875" s="71"/>
      <c r="AA875" s="97"/>
      <c r="AB875" s="99"/>
      <c r="AC875" s="97"/>
      <c r="AD875" s="99"/>
      <c r="AE875" s="72">
        <v>1</v>
      </c>
      <c r="AF875" s="73"/>
      <c r="AG875" s="74"/>
      <c r="AH875" s="72">
        <f t="shared" si="144"/>
        <v>1.3</v>
      </c>
      <c r="AI875" s="73"/>
      <c r="AJ875" s="74"/>
      <c r="AK875" s="81"/>
      <c r="AL875" s="82"/>
      <c r="AM875" s="83"/>
      <c r="AN875" s="88">
        <f>Z784*AH875*AK872</f>
        <v>65</v>
      </c>
      <c r="AO875" s="89"/>
      <c r="AP875" s="89"/>
      <c r="AQ875" s="90"/>
      <c r="AR875" s="88">
        <f>AH785*AH875*AK872</f>
        <v>19.5</v>
      </c>
      <c r="AS875" s="89"/>
      <c r="AT875" s="89"/>
      <c r="AU875" s="90"/>
      <c r="AV875" s="69">
        <f>AH359</f>
        <v>1095000</v>
      </c>
      <c r="AW875" s="70"/>
      <c r="AX875" s="70"/>
      <c r="AY875" s="71"/>
      <c r="AZ875" s="69" t="str">
        <f t="shared" si="145"/>
        <v>∞</v>
      </c>
      <c r="BA875" s="70"/>
      <c r="BB875" s="70"/>
      <c r="BC875" s="71"/>
      <c r="BD875" s="72">
        <f t="shared" si="146"/>
        <v>0</v>
      </c>
      <c r="BE875" s="73"/>
      <c r="BF875" s="74"/>
      <c r="BG875" s="81"/>
      <c r="BH875" s="82"/>
      <c r="BI875" s="83"/>
      <c r="BJ875" s="122"/>
      <c r="BK875" s="123"/>
      <c r="BL875" s="124"/>
    </row>
    <row r="876" spans="2:64" ht="18.75" customHeight="1">
      <c r="B876" s="91">
        <v>402</v>
      </c>
      <c r="C876" s="92"/>
      <c r="D876" s="93"/>
      <c r="E876" s="130">
        <v>228592821333.333</v>
      </c>
      <c r="F876" s="76"/>
      <c r="G876" s="76"/>
      <c r="H876" s="77"/>
      <c r="I876" s="131">
        <v>840</v>
      </c>
      <c r="J876" s="132"/>
      <c r="K876" s="133"/>
      <c r="L876" s="91">
        <v>1</v>
      </c>
      <c r="M876" s="92"/>
      <c r="N876" s="93"/>
      <c r="O876" s="84">
        <v>1</v>
      </c>
      <c r="P876" s="85"/>
      <c r="Q876" s="85"/>
      <c r="R876" s="86"/>
      <c r="S876" s="72">
        <v>1201.42</v>
      </c>
      <c r="T876" s="73"/>
      <c r="U876" s="73"/>
      <c r="V876" s="74"/>
      <c r="W876" s="87">
        <f>ABS(S876/E876*10^6*I876)</f>
        <v>4.414805303655619</v>
      </c>
      <c r="X876" s="70"/>
      <c r="Y876" s="70"/>
      <c r="Z876" s="71"/>
      <c r="AA876" s="91">
        <v>14</v>
      </c>
      <c r="AB876" s="93"/>
      <c r="AC876" s="91">
        <v>12</v>
      </c>
      <c r="AD876" s="93"/>
      <c r="AE876" s="72">
        <v>1</v>
      </c>
      <c r="AF876" s="73"/>
      <c r="AG876" s="74"/>
      <c r="AH876" s="72">
        <f t="shared" si="144"/>
        <v>1.3</v>
      </c>
      <c r="AI876" s="73"/>
      <c r="AJ876" s="74"/>
      <c r="AK876" s="75">
        <f>IF(AA876&lt;25,1,IF(AC876&lt;=12,1,(25/AA876)^(1/4)))</f>
        <v>1</v>
      </c>
      <c r="AL876" s="76"/>
      <c r="AM876" s="77"/>
      <c r="AN876" s="88">
        <f>Z784*AH876*AK876</f>
        <v>65</v>
      </c>
      <c r="AO876" s="89"/>
      <c r="AP876" s="89"/>
      <c r="AQ876" s="90"/>
      <c r="AR876" s="88">
        <f>AH785*AH876*AK876</f>
        <v>19.5</v>
      </c>
      <c r="AS876" s="89"/>
      <c r="AT876" s="89"/>
      <c r="AU876" s="90"/>
      <c r="AV876" s="69">
        <f>AH359</f>
        <v>1095000</v>
      </c>
      <c r="AW876" s="70"/>
      <c r="AX876" s="70"/>
      <c r="AY876" s="71"/>
      <c r="AZ876" s="69" t="str">
        <f t="shared" si="145"/>
        <v>∞</v>
      </c>
      <c r="BA876" s="70"/>
      <c r="BB876" s="70"/>
      <c r="BC876" s="71"/>
      <c r="BD876" s="72">
        <f t="shared" si="146"/>
        <v>0</v>
      </c>
      <c r="BE876" s="73"/>
      <c r="BF876" s="74"/>
      <c r="BG876" s="75">
        <f>SUM(BD876:BD879)</f>
        <v>0</v>
      </c>
      <c r="BH876" s="76"/>
      <c r="BI876" s="77"/>
      <c r="BJ876" s="114" t="str">
        <f>IF(BG876&lt;=1,"O.K","N.G")</f>
        <v>O.K</v>
      </c>
      <c r="BK876" s="117"/>
      <c r="BL876" s="118"/>
    </row>
    <row r="877" spans="2:64" ht="18.75" customHeight="1">
      <c r="B877" s="94"/>
      <c r="C877" s="95"/>
      <c r="D877" s="96"/>
      <c r="E877" s="78"/>
      <c r="F877" s="79"/>
      <c r="G877" s="79"/>
      <c r="H877" s="80"/>
      <c r="I877" s="134"/>
      <c r="J877" s="135"/>
      <c r="K877" s="136"/>
      <c r="L877" s="97"/>
      <c r="M877" s="98"/>
      <c r="N877" s="99"/>
      <c r="O877" s="84">
        <v>2</v>
      </c>
      <c r="P877" s="85"/>
      <c r="Q877" s="85"/>
      <c r="R877" s="86"/>
      <c r="S877" s="72">
        <v>65.62</v>
      </c>
      <c r="T877" s="73"/>
      <c r="U877" s="73"/>
      <c r="V877" s="74"/>
      <c r="W877" s="87">
        <f>ABS(S877/E876*10^6*I876)</f>
        <v>0.24113093175232791</v>
      </c>
      <c r="X877" s="70"/>
      <c r="Y877" s="70"/>
      <c r="Z877" s="71"/>
      <c r="AA877" s="94"/>
      <c r="AB877" s="96"/>
      <c r="AC877" s="94"/>
      <c r="AD877" s="96"/>
      <c r="AE877" s="72">
        <v>1</v>
      </c>
      <c r="AF877" s="73"/>
      <c r="AG877" s="74"/>
      <c r="AH877" s="72">
        <f t="shared" si="144"/>
        <v>1.3</v>
      </c>
      <c r="AI877" s="73"/>
      <c r="AJ877" s="74"/>
      <c r="AK877" s="78"/>
      <c r="AL877" s="79"/>
      <c r="AM877" s="80"/>
      <c r="AN877" s="88">
        <f>Z784*AH877*AK876</f>
        <v>65</v>
      </c>
      <c r="AO877" s="89"/>
      <c r="AP877" s="89"/>
      <c r="AQ877" s="90"/>
      <c r="AR877" s="88">
        <f>AH785*AH877*AK876</f>
        <v>19.5</v>
      </c>
      <c r="AS877" s="89"/>
      <c r="AT877" s="89"/>
      <c r="AU877" s="90"/>
      <c r="AV877" s="69">
        <f>AH359</f>
        <v>1095000</v>
      </c>
      <c r="AW877" s="70"/>
      <c r="AX877" s="70"/>
      <c r="AY877" s="71"/>
      <c r="AZ877" s="69" t="str">
        <f t="shared" si="145"/>
        <v>∞</v>
      </c>
      <c r="BA877" s="70"/>
      <c r="BB877" s="70"/>
      <c r="BC877" s="71"/>
      <c r="BD877" s="72">
        <f t="shared" si="146"/>
        <v>0</v>
      </c>
      <c r="BE877" s="73"/>
      <c r="BF877" s="74"/>
      <c r="BG877" s="78"/>
      <c r="BH877" s="79"/>
      <c r="BI877" s="80"/>
      <c r="BJ877" s="137"/>
      <c r="BK877" s="138"/>
      <c r="BL877" s="139"/>
    </row>
    <row r="878" spans="2:64" ht="18.75" customHeight="1">
      <c r="B878" s="94"/>
      <c r="C878" s="95"/>
      <c r="D878" s="96"/>
      <c r="E878" s="78"/>
      <c r="F878" s="79"/>
      <c r="G878" s="79"/>
      <c r="H878" s="80"/>
      <c r="I878" s="134"/>
      <c r="J878" s="135"/>
      <c r="K878" s="136"/>
      <c r="L878" s="91">
        <v>2</v>
      </c>
      <c r="M878" s="92"/>
      <c r="N878" s="93"/>
      <c r="O878" s="84">
        <v>1</v>
      </c>
      <c r="P878" s="85"/>
      <c r="Q878" s="85"/>
      <c r="R878" s="86"/>
      <c r="S878" s="72">
        <v>4356.08</v>
      </c>
      <c r="T878" s="73"/>
      <c r="U878" s="73"/>
      <c r="V878" s="74"/>
      <c r="W878" s="87">
        <f>ABS(S878/E876*10^6*I876)</f>
        <v>16.007095842543134</v>
      </c>
      <c r="X878" s="70"/>
      <c r="Y878" s="70"/>
      <c r="Z878" s="71"/>
      <c r="AA878" s="94"/>
      <c r="AB878" s="96"/>
      <c r="AC878" s="94"/>
      <c r="AD878" s="96"/>
      <c r="AE878" s="72">
        <v>1</v>
      </c>
      <c r="AF878" s="73"/>
      <c r="AG878" s="74"/>
      <c r="AH878" s="72">
        <f t="shared" si="144"/>
        <v>1.3</v>
      </c>
      <c r="AI878" s="73"/>
      <c r="AJ878" s="74"/>
      <c r="AK878" s="78"/>
      <c r="AL878" s="79"/>
      <c r="AM878" s="80"/>
      <c r="AN878" s="88">
        <f>Z784*AH878*AK876</f>
        <v>65</v>
      </c>
      <c r="AO878" s="89"/>
      <c r="AP878" s="89"/>
      <c r="AQ878" s="90"/>
      <c r="AR878" s="88">
        <f>AH785*AH878*AK876</f>
        <v>19.5</v>
      </c>
      <c r="AS878" s="89"/>
      <c r="AT878" s="89"/>
      <c r="AU878" s="90"/>
      <c r="AV878" s="69">
        <f>AH359</f>
        <v>1095000</v>
      </c>
      <c r="AW878" s="70"/>
      <c r="AX878" s="70"/>
      <c r="AY878" s="71"/>
      <c r="AZ878" s="69" t="str">
        <f t="shared" si="145"/>
        <v>∞</v>
      </c>
      <c r="BA878" s="70"/>
      <c r="BB878" s="70"/>
      <c r="BC878" s="71"/>
      <c r="BD878" s="72">
        <f t="shared" si="146"/>
        <v>0</v>
      </c>
      <c r="BE878" s="73"/>
      <c r="BF878" s="74"/>
      <c r="BG878" s="78"/>
      <c r="BH878" s="79"/>
      <c r="BI878" s="80"/>
      <c r="BJ878" s="137"/>
      <c r="BK878" s="138"/>
      <c r="BL878" s="139"/>
    </row>
    <row r="879" spans="2:64" ht="18.75" customHeight="1">
      <c r="B879" s="97"/>
      <c r="C879" s="98"/>
      <c r="D879" s="99"/>
      <c r="E879" s="81"/>
      <c r="F879" s="82"/>
      <c r="G879" s="82"/>
      <c r="H879" s="83"/>
      <c r="I879" s="140"/>
      <c r="J879" s="141"/>
      <c r="K879" s="142"/>
      <c r="L879" s="97"/>
      <c r="M879" s="98"/>
      <c r="N879" s="99"/>
      <c r="O879" s="84">
        <v>2</v>
      </c>
      <c r="P879" s="85"/>
      <c r="Q879" s="85"/>
      <c r="R879" s="86"/>
      <c r="S879" s="72">
        <v>143.54</v>
      </c>
      <c r="T879" s="73"/>
      <c r="U879" s="73"/>
      <c r="V879" s="74"/>
      <c r="W879" s="87">
        <f>ABS(S879/E876*10^6*I876)</f>
        <v>0.5274601332479296</v>
      </c>
      <c r="X879" s="70"/>
      <c r="Y879" s="70"/>
      <c r="Z879" s="71"/>
      <c r="AA879" s="97"/>
      <c r="AB879" s="99"/>
      <c r="AC879" s="97"/>
      <c r="AD879" s="99"/>
      <c r="AE879" s="72">
        <v>1</v>
      </c>
      <c r="AF879" s="73"/>
      <c r="AG879" s="74"/>
      <c r="AH879" s="72">
        <f t="shared" si="144"/>
        <v>1.3</v>
      </c>
      <c r="AI879" s="73"/>
      <c r="AJ879" s="74"/>
      <c r="AK879" s="81"/>
      <c r="AL879" s="82"/>
      <c r="AM879" s="83"/>
      <c r="AN879" s="88">
        <f>Z784*AH879*AK876</f>
        <v>65</v>
      </c>
      <c r="AO879" s="89"/>
      <c r="AP879" s="89"/>
      <c r="AQ879" s="90"/>
      <c r="AR879" s="88">
        <f>AH785*AH879*AK876</f>
        <v>19.5</v>
      </c>
      <c r="AS879" s="89"/>
      <c r="AT879" s="89"/>
      <c r="AU879" s="90"/>
      <c r="AV879" s="69">
        <f>AH359</f>
        <v>1095000</v>
      </c>
      <c r="AW879" s="70"/>
      <c r="AX879" s="70"/>
      <c r="AY879" s="71"/>
      <c r="AZ879" s="69" t="str">
        <f t="shared" si="145"/>
        <v>∞</v>
      </c>
      <c r="BA879" s="70"/>
      <c r="BB879" s="70"/>
      <c r="BC879" s="71"/>
      <c r="BD879" s="72">
        <f t="shared" si="146"/>
        <v>0</v>
      </c>
      <c r="BE879" s="73"/>
      <c r="BF879" s="74"/>
      <c r="BG879" s="81"/>
      <c r="BH879" s="82"/>
      <c r="BI879" s="83"/>
      <c r="BJ879" s="122"/>
      <c r="BK879" s="123"/>
      <c r="BL879" s="124"/>
    </row>
    <row r="880" spans="2:64" ht="18.75" customHeight="1">
      <c r="B880" s="91">
        <v>502</v>
      </c>
      <c r="C880" s="92"/>
      <c r="D880" s="93"/>
      <c r="E880" s="130">
        <v>228592821333.333</v>
      </c>
      <c r="F880" s="76"/>
      <c r="G880" s="76"/>
      <c r="H880" s="77"/>
      <c r="I880" s="131">
        <v>840</v>
      </c>
      <c r="J880" s="132"/>
      <c r="K880" s="133"/>
      <c r="L880" s="91">
        <v>1</v>
      </c>
      <c r="M880" s="92"/>
      <c r="N880" s="93"/>
      <c r="O880" s="84">
        <v>1</v>
      </c>
      <c r="P880" s="85"/>
      <c r="Q880" s="85"/>
      <c r="R880" s="86"/>
      <c r="S880" s="72">
        <v>1268.48</v>
      </c>
      <c r="T880" s="73"/>
      <c r="U880" s="73"/>
      <c r="V880" s="74"/>
      <c r="W880" s="87">
        <f>ABS(S880/E880*10^6*I880)</f>
        <v>4.661227740158379</v>
      </c>
      <c r="X880" s="70"/>
      <c r="Y880" s="70"/>
      <c r="Z880" s="71"/>
      <c r="AA880" s="91">
        <v>14</v>
      </c>
      <c r="AB880" s="93"/>
      <c r="AC880" s="91">
        <v>12</v>
      </c>
      <c r="AD880" s="93"/>
      <c r="AE880" s="72">
        <v>1</v>
      </c>
      <c r="AF880" s="73"/>
      <c r="AG880" s="74"/>
      <c r="AH880" s="72">
        <f t="shared" si="144"/>
        <v>1.3</v>
      </c>
      <c r="AI880" s="73"/>
      <c r="AJ880" s="74"/>
      <c r="AK880" s="75">
        <f>IF(AA880&lt;25,1,IF(AC880&lt;=12,1,(25/AA880)^(1/4)))</f>
        <v>1</v>
      </c>
      <c r="AL880" s="76"/>
      <c r="AM880" s="77"/>
      <c r="AN880" s="88">
        <f>Z784*AH880*AK880</f>
        <v>65</v>
      </c>
      <c r="AO880" s="89"/>
      <c r="AP880" s="89"/>
      <c r="AQ880" s="90"/>
      <c r="AR880" s="88">
        <f>AH785*AH880*AK880</f>
        <v>19.5</v>
      </c>
      <c r="AS880" s="89"/>
      <c r="AT880" s="89"/>
      <c r="AU880" s="90"/>
      <c r="AV880" s="69">
        <f>AH359</f>
        <v>1095000</v>
      </c>
      <c r="AW880" s="70"/>
      <c r="AX880" s="70"/>
      <c r="AY880" s="71"/>
      <c r="AZ880" s="69" t="str">
        <f t="shared" si="145"/>
        <v>∞</v>
      </c>
      <c r="BA880" s="70"/>
      <c r="BB880" s="70"/>
      <c r="BC880" s="71"/>
      <c r="BD880" s="72">
        <f t="shared" si="146"/>
        <v>0</v>
      </c>
      <c r="BE880" s="73"/>
      <c r="BF880" s="74"/>
      <c r="BG880" s="75">
        <f>SUM(BD880:BD883)</f>
        <v>0</v>
      </c>
      <c r="BH880" s="76"/>
      <c r="BI880" s="77"/>
      <c r="BJ880" s="114" t="str">
        <f>IF(BG880&lt;=1,"O.K","N.G")</f>
        <v>O.K</v>
      </c>
      <c r="BK880" s="117"/>
      <c r="BL880" s="118"/>
    </row>
    <row r="881" spans="2:64" ht="18.75" customHeight="1">
      <c r="B881" s="94"/>
      <c r="C881" s="95"/>
      <c r="D881" s="96"/>
      <c r="E881" s="78"/>
      <c r="F881" s="79"/>
      <c r="G881" s="79"/>
      <c r="H881" s="80"/>
      <c r="I881" s="134"/>
      <c r="J881" s="135"/>
      <c r="K881" s="136"/>
      <c r="L881" s="97"/>
      <c r="M881" s="98"/>
      <c r="N881" s="99"/>
      <c r="O881" s="84">
        <v>2</v>
      </c>
      <c r="P881" s="85"/>
      <c r="Q881" s="85"/>
      <c r="R881" s="86"/>
      <c r="S881" s="72">
        <v>687.18</v>
      </c>
      <c r="T881" s="73"/>
      <c r="U881" s="73"/>
      <c r="V881" s="74"/>
      <c r="W881" s="87">
        <f>ABS(S881/E880*10^6*I880)</f>
        <v>2.5251501627791018</v>
      </c>
      <c r="X881" s="70"/>
      <c r="Y881" s="70"/>
      <c r="Z881" s="71"/>
      <c r="AA881" s="94"/>
      <c r="AB881" s="96"/>
      <c r="AC881" s="94"/>
      <c r="AD881" s="96"/>
      <c r="AE881" s="72">
        <v>1</v>
      </c>
      <c r="AF881" s="73"/>
      <c r="AG881" s="74"/>
      <c r="AH881" s="72">
        <f t="shared" si="144"/>
        <v>1.3</v>
      </c>
      <c r="AI881" s="73"/>
      <c r="AJ881" s="74"/>
      <c r="AK881" s="78"/>
      <c r="AL881" s="79"/>
      <c r="AM881" s="80"/>
      <c r="AN881" s="88">
        <f>Z784*AH881*AK880</f>
        <v>65</v>
      </c>
      <c r="AO881" s="89"/>
      <c r="AP881" s="89"/>
      <c r="AQ881" s="90"/>
      <c r="AR881" s="88">
        <f>AH785*AH881*AK880</f>
        <v>19.5</v>
      </c>
      <c r="AS881" s="89"/>
      <c r="AT881" s="89"/>
      <c r="AU881" s="90"/>
      <c r="AV881" s="69">
        <f>AH359</f>
        <v>1095000</v>
      </c>
      <c r="AW881" s="70"/>
      <c r="AX881" s="70"/>
      <c r="AY881" s="71"/>
      <c r="AZ881" s="69" t="str">
        <f t="shared" si="145"/>
        <v>∞</v>
      </c>
      <c r="BA881" s="70"/>
      <c r="BB881" s="70"/>
      <c r="BC881" s="71"/>
      <c r="BD881" s="72">
        <f t="shared" si="146"/>
        <v>0</v>
      </c>
      <c r="BE881" s="73"/>
      <c r="BF881" s="74"/>
      <c r="BG881" s="78"/>
      <c r="BH881" s="79"/>
      <c r="BI881" s="80"/>
      <c r="BJ881" s="137"/>
      <c r="BK881" s="138"/>
      <c r="BL881" s="139"/>
    </row>
    <row r="882" spans="2:64" ht="18.75" customHeight="1">
      <c r="B882" s="94"/>
      <c r="C882" s="95"/>
      <c r="D882" s="96"/>
      <c r="E882" s="78"/>
      <c r="F882" s="79"/>
      <c r="G882" s="79"/>
      <c r="H882" s="80"/>
      <c r="I882" s="134"/>
      <c r="J882" s="135"/>
      <c r="K882" s="136"/>
      <c r="L882" s="91">
        <v>2</v>
      </c>
      <c r="M882" s="92"/>
      <c r="N882" s="93"/>
      <c r="O882" s="84">
        <v>1</v>
      </c>
      <c r="P882" s="85"/>
      <c r="Q882" s="85"/>
      <c r="R882" s="86"/>
      <c r="S882" s="72">
        <v>4513.07</v>
      </c>
      <c r="T882" s="73"/>
      <c r="U882" s="73"/>
      <c r="V882" s="74"/>
      <c r="W882" s="87">
        <f>ABS(S882/E880*10^6*I880)</f>
        <v>16.58398010002253</v>
      </c>
      <c r="X882" s="70"/>
      <c r="Y882" s="70"/>
      <c r="Z882" s="71"/>
      <c r="AA882" s="94"/>
      <c r="AB882" s="96"/>
      <c r="AC882" s="94"/>
      <c r="AD882" s="96"/>
      <c r="AE882" s="72">
        <v>1</v>
      </c>
      <c r="AF882" s="73"/>
      <c r="AG882" s="74"/>
      <c r="AH882" s="72">
        <f t="shared" si="144"/>
        <v>1.3</v>
      </c>
      <c r="AI882" s="73"/>
      <c r="AJ882" s="74"/>
      <c r="AK882" s="78"/>
      <c r="AL882" s="79"/>
      <c r="AM882" s="80"/>
      <c r="AN882" s="88">
        <f>Z784*AH882*AK880</f>
        <v>65</v>
      </c>
      <c r="AO882" s="89"/>
      <c r="AP882" s="89"/>
      <c r="AQ882" s="90"/>
      <c r="AR882" s="88">
        <f>AH785*AH882*AK880</f>
        <v>19.5</v>
      </c>
      <c r="AS882" s="89"/>
      <c r="AT882" s="89"/>
      <c r="AU882" s="90"/>
      <c r="AV882" s="69">
        <f>AH359</f>
        <v>1095000</v>
      </c>
      <c r="AW882" s="70"/>
      <c r="AX882" s="70"/>
      <c r="AY882" s="71"/>
      <c r="AZ882" s="69" t="str">
        <f t="shared" si="145"/>
        <v>∞</v>
      </c>
      <c r="BA882" s="70"/>
      <c r="BB882" s="70"/>
      <c r="BC882" s="71"/>
      <c r="BD882" s="72">
        <f t="shared" si="146"/>
        <v>0</v>
      </c>
      <c r="BE882" s="73"/>
      <c r="BF882" s="74"/>
      <c r="BG882" s="78"/>
      <c r="BH882" s="79"/>
      <c r="BI882" s="80"/>
      <c r="BJ882" s="137"/>
      <c r="BK882" s="138"/>
      <c r="BL882" s="139"/>
    </row>
    <row r="883" spans="2:64" ht="18.75" customHeight="1">
      <c r="B883" s="97"/>
      <c r="C883" s="98"/>
      <c r="D883" s="99"/>
      <c r="E883" s="81"/>
      <c r="F883" s="82"/>
      <c r="G883" s="82"/>
      <c r="H883" s="83"/>
      <c r="I883" s="140"/>
      <c r="J883" s="141"/>
      <c r="K883" s="142"/>
      <c r="L883" s="97"/>
      <c r="M883" s="98"/>
      <c r="N883" s="99"/>
      <c r="O883" s="84">
        <v>2</v>
      </c>
      <c r="P883" s="85"/>
      <c r="Q883" s="85"/>
      <c r="R883" s="86"/>
      <c r="S883" s="72">
        <v>197.24</v>
      </c>
      <c r="T883" s="73"/>
      <c r="U883" s="73"/>
      <c r="V883" s="74"/>
      <c r="W883" s="87">
        <f>ABS(S883/E880*10^6*I880)</f>
        <v>0.7247891645661254</v>
      </c>
      <c r="X883" s="70"/>
      <c r="Y883" s="70"/>
      <c r="Z883" s="71"/>
      <c r="AA883" s="97"/>
      <c r="AB883" s="99"/>
      <c r="AC883" s="97"/>
      <c r="AD883" s="99"/>
      <c r="AE883" s="72">
        <v>1</v>
      </c>
      <c r="AF883" s="73"/>
      <c r="AG883" s="74"/>
      <c r="AH883" s="72">
        <f t="shared" si="144"/>
        <v>1.3</v>
      </c>
      <c r="AI883" s="73"/>
      <c r="AJ883" s="74"/>
      <c r="AK883" s="81"/>
      <c r="AL883" s="82"/>
      <c r="AM883" s="83"/>
      <c r="AN883" s="88">
        <f>Z784*AH883*AK880</f>
        <v>65</v>
      </c>
      <c r="AO883" s="89"/>
      <c r="AP883" s="89"/>
      <c r="AQ883" s="90"/>
      <c r="AR883" s="88">
        <f>AH785*AH883*AK880</f>
        <v>19.5</v>
      </c>
      <c r="AS883" s="89"/>
      <c r="AT883" s="89"/>
      <c r="AU883" s="90"/>
      <c r="AV883" s="69">
        <f>AH359</f>
        <v>1095000</v>
      </c>
      <c r="AW883" s="70"/>
      <c r="AX883" s="70"/>
      <c r="AY883" s="71"/>
      <c r="AZ883" s="69" t="str">
        <f t="shared" si="145"/>
        <v>∞</v>
      </c>
      <c r="BA883" s="70"/>
      <c r="BB883" s="70"/>
      <c r="BC883" s="71"/>
      <c r="BD883" s="72">
        <f t="shared" si="146"/>
        <v>0</v>
      </c>
      <c r="BE883" s="73"/>
      <c r="BF883" s="74"/>
      <c r="BG883" s="81"/>
      <c r="BH883" s="82"/>
      <c r="BI883" s="83"/>
      <c r="BJ883" s="122"/>
      <c r="BK883" s="123"/>
      <c r="BL883" s="124"/>
    </row>
    <row r="884" spans="2:64" ht="18.75" customHeight="1">
      <c r="B884" s="91">
        <v>602</v>
      </c>
      <c r="C884" s="92"/>
      <c r="D884" s="93"/>
      <c r="E884" s="130">
        <v>195223979166.666</v>
      </c>
      <c r="F884" s="76"/>
      <c r="G884" s="76"/>
      <c r="H884" s="77"/>
      <c r="I884" s="131">
        <v>845</v>
      </c>
      <c r="J884" s="132"/>
      <c r="K884" s="133"/>
      <c r="L884" s="91">
        <v>1</v>
      </c>
      <c r="M884" s="92"/>
      <c r="N884" s="93"/>
      <c r="O884" s="84">
        <v>1</v>
      </c>
      <c r="P884" s="85"/>
      <c r="Q884" s="85"/>
      <c r="R884" s="86"/>
      <c r="S884" s="72">
        <v>1201.37</v>
      </c>
      <c r="T884" s="73"/>
      <c r="U884" s="73"/>
      <c r="V884" s="74"/>
      <c r="W884" s="87">
        <f>ABS(S884/E884*10^6*I884)</f>
        <v>5.199963930318943</v>
      </c>
      <c r="X884" s="70"/>
      <c r="Y884" s="70"/>
      <c r="Z884" s="71"/>
      <c r="AA884" s="91">
        <v>14</v>
      </c>
      <c r="AB884" s="93"/>
      <c r="AC884" s="91">
        <v>12</v>
      </c>
      <c r="AD884" s="93"/>
      <c r="AE884" s="72">
        <v>1</v>
      </c>
      <c r="AF884" s="73"/>
      <c r="AG884" s="74"/>
      <c r="AH884" s="72">
        <f aca="true" t="shared" si="147" ref="AH884:AH915">IF(AE884&lt;=-1,1.3*(1-AE884)/(1.6-AE884),IF(AE884&lt;1,1,1.3))</f>
        <v>1.3</v>
      </c>
      <c r="AI884" s="73"/>
      <c r="AJ884" s="74"/>
      <c r="AK884" s="75">
        <f>IF(AA884&lt;25,1,IF(AC884&lt;=12,1,(25/AA884)^(1/4)))</f>
        <v>1</v>
      </c>
      <c r="AL884" s="76"/>
      <c r="AM884" s="77"/>
      <c r="AN884" s="88">
        <f>Z784*AH884*AK884</f>
        <v>65</v>
      </c>
      <c r="AO884" s="89"/>
      <c r="AP884" s="89"/>
      <c r="AQ884" s="90"/>
      <c r="AR884" s="88">
        <f>AH785*AH884*AK884</f>
        <v>19.5</v>
      </c>
      <c r="AS884" s="89"/>
      <c r="AT884" s="89"/>
      <c r="AU884" s="90"/>
      <c r="AV884" s="69">
        <f>AH359</f>
        <v>1095000</v>
      </c>
      <c r="AW884" s="70"/>
      <c r="AX884" s="70"/>
      <c r="AY884" s="71"/>
      <c r="AZ884" s="69" t="str">
        <f aca="true" t="shared" si="148" ref="AZ884:AZ915">IF(W884&lt;=AR884,"∞",2*10^6*AN884^3/W884^3)</f>
        <v>∞</v>
      </c>
      <c r="BA884" s="70"/>
      <c r="BB884" s="70"/>
      <c r="BC884" s="71"/>
      <c r="BD884" s="72">
        <f aca="true" t="shared" si="149" ref="BD884:BD915">IF(W884&lt;=AR884,0,AV884/AZ884)</f>
        <v>0</v>
      </c>
      <c r="BE884" s="73"/>
      <c r="BF884" s="74"/>
      <c r="BG884" s="75">
        <f>SUM(BD884:BD887)</f>
        <v>0</v>
      </c>
      <c r="BH884" s="76"/>
      <c r="BI884" s="77"/>
      <c r="BJ884" s="114" t="str">
        <f>IF(BG884&lt;=1,"O.K","N.G")</f>
        <v>O.K</v>
      </c>
      <c r="BK884" s="117"/>
      <c r="BL884" s="118"/>
    </row>
    <row r="885" spans="2:64" ht="18.75" customHeight="1">
      <c r="B885" s="94"/>
      <c r="C885" s="95"/>
      <c r="D885" s="96"/>
      <c r="E885" s="78"/>
      <c r="F885" s="79"/>
      <c r="G885" s="79"/>
      <c r="H885" s="80"/>
      <c r="I885" s="134"/>
      <c r="J885" s="135"/>
      <c r="K885" s="136"/>
      <c r="L885" s="97"/>
      <c r="M885" s="98"/>
      <c r="N885" s="99"/>
      <c r="O885" s="84">
        <v>2</v>
      </c>
      <c r="P885" s="85"/>
      <c r="Q885" s="85"/>
      <c r="R885" s="86"/>
      <c r="S885" s="72">
        <v>518.74</v>
      </c>
      <c r="T885" s="73"/>
      <c r="U885" s="73"/>
      <c r="V885" s="74"/>
      <c r="W885" s="87">
        <f>ABS(S885/E884*10^6*I884)</f>
        <v>2.2452943632799625</v>
      </c>
      <c r="X885" s="70"/>
      <c r="Y885" s="70"/>
      <c r="Z885" s="71"/>
      <c r="AA885" s="94"/>
      <c r="AB885" s="96"/>
      <c r="AC885" s="94"/>
      <c r="AD885" s="96"/>
      <c r="AE885" s="72">
        <v>1</v>
      </c>
      <c r="AF885" s="73"/>
      <c r="AG885" s="74"/>
      <c r="AH885" s="72">
        <f t="shared" si="147"/>
        <v>1.3</v>
      </c>
      <c r="AI885" s="73"/>
      <c r="AJ885" s="74"/>
      <c r="AK885" s="78"/>
      <c r="AL885" s="79"/>
      <c r="AM885" s="80"/>
      <c r="AN885" s="88">
        <f>Z784*AH885*AK884</f>
        <v>65</v>
      </c>
      <c r="AO885" s="89"/>
      <c r="AP885" s="89"/>
      <c r="AQ885" s="90"/>
      <c r="AR885" s="88">
        <f>AH785*AH885*AK884</f>
        <v>19.5</v>
      </c>
      <c r="AS885" s="89"/>
      <c r="AT885" s="89"/>
      <c r="AU885" s="90"/>
      <c r="AV885" s="69">
        <f>AH359</f>
        <v>1095000</v>
      </c>
      <c r="AW885" s="70"/>
      <c r="AX885" s="70"/>
      <c r="AY885" s="71"/>
      <c r="AZ885" s="69" t="str">
        <f t="shared" si="148"/>
        <v>∞</v>
      </c>
      <c r="BA885" s="70"/>
      <c r="BB885" s="70"/>
      <c r="BC885" s="71"/>
      <c r="BD885" s="72">
        <f t="shared" si="149"/>
        <v>0</v>
      </c>
      <c r="BE885" s="73"/>
      <c r="BF885" s="74"/>
      <c r="BG885" s="78"/>
      <c r="BH885" s="79"/>
      <c r="BI885" s="80"/>
      <c r="BJ885" s="137"/>
      <c r="BK885" s="138"/>
      <c r="BL885" s="139"/>
    </row>
    <row r="886" spans="2:64" ht="18.75" customHeight="1">
      <c r="B886" s="94"/>
      <c r="C886" s="95"/>
      <c r="D886" s="96"/>
      <c r="E886" s="78"/>
      <c r="F886" s="79"/>
      <c r="G886" s="79"/>
      <c r="H886" s="80"/>
      <c r="I886" s="134"/>
      <c r="J886" s="135"/>
      <c r="K886" s="136"/>
      <c r="L886" s="91">
        <v>2</v>
      </c>
      <c r="M886" s="92"/>
      <c r="N886" s="93"/>
      <c r="O886" s="84">
        <v>1</v>
      </c>
      <c r="P886" s="85"/>
      <c r="Q886" s="85"/>
      <c r="R886" s="86"/>
      <c r="S886" s="72">
        <v>4225</v>
      </c>
      <c r="T886" s="73"/>
      <c r="U886" s="73"/>
      <c r="V886" s="74"/>
      <c r="W886" s="87">
        <f>ABS(S886/E884*10^6*I884)</f>
        <v>18.28732830484991</v>
      </c>
      <c r="X886" s="70"/>
      <c r="Y886" s="70"/>
      <c r="Z886" s="71"/>
      <c r="AA886" s="94"/>
      <c r="AB886" s="96"/>
      <c r="AC886" s="94"/>
      <c r="AD886" s="96"/>
      <c r="AE886" s="72">
        <v>1</v>
      </c>
      <c r="AF886" s="73"/>
      <c r="AG886" s="74"/>
      <c r="AH886" s="72">
        <f t="shared" si="147"/>
        <v>1.3</v>
      </c>
      <c r="AI886" s="73"/>
      <c r="AJ886" s="74"/>
      <c r="AK886" s="78"/>
      <c r="AL886" s="79"/>
      <c r="AM886" s="80"/>
      <c r="AN886" s="88">
        <f>Z784*AH886*AK884</f>
        <v>65</v>
      </c>
      <c r="AO886" s="89"/>
      <c r="AP886" s="89"/>
      <c r="AQ886" s="90"/>
      <c r="AR886" s="88">
        <f>AH785*AH886*AK884</f>
        <v>19.5</v>
      </c>
      <c r="AS886" s="89"/>
      <c r="AT886" s="89"/>
      <c r="AU886" s="90"/>
      <c r="AV886" s="69">
        <f>AH359</f>
        <v>1095000</v>
      </c>
      <c r="AW886" s="70"/>
      <c r="AX886" s="70"/>
      <c r="AY886" s="71"/>
      <c r="AZ886" s="69" t="str">
        <f t="shared" si="148"/>
        <v>∞</v>
      </c>
      <c r="BA886" s="70"/>
      <c r="BB886" s="70"/>
      <c r="BC886" s="71"/>
      <c r="BD886" s="72">
        <f t="shared" si="149"/>
        <v>0</v>
      </c>
      <c r="BE886" s="73"/>
      <c r="BF886" s="74"/>
      <c r="BG886" s="78"/>
      <c r="BH886" s="79"/>
      <c r="BI886" s="80"/>
      <c r="BJ886" s="137"/>
      <c r="BK886" s="138"/>
      <c r="BL886" s="139"/>
    </row>
    <row r="887" spans="2:64" ht="18.75" customHeight="1">
      <c r="B887" s="97"/>
      <c r="C887" s="98"/>
      <c r="D887" s="99"/>
      <c r="E887" s="81"/>
      <c r="F887" s="82"/>
      <c r="G887" s="82"/>
      <c r="H887" s="83"/>
      <c r="I887" s="140"/>
      <c r="J887" s="141"/>
      <c r="K887" s="142"/>
      <c r="L887" s="97"/>
      <c r="M887" s="98"/>
      <c r="N887" s="99"/>
      <c r="O887" s="84">
        <v>2</v>
      </c>
      <c r="P887" s="85"/>
      <c r="Q887" s="85"/>
      <c r="R887" s="86"/>
      <c r="S887" s="72">
        <v>257.02</v>
      </c>
      <c r="T887" s="73"/>
      <c r="U887" s="73"/>
      <c r="V887" s="74"/>
      <c r="W887" s="87">
        <f>ABS(S887/E884*10^6*I884)</f>
        <v>1.1124755315769286</v>
      </c>
      <c r="X887" s="70"/>
      <c r="Y887" s="70"/>
      <c r="Z887" s="71"/>
      <c r="AA887" s="97"/>
      <c r="AB887" s="99"/>
      <c r="AC887" s="97"/>
      <c r="AD887" s="99"/>
      <c r="AE887" s="72">
        <v>1</v>
      </c>
      <c r="AF887" s="73"/>
      <c r="AG887" s="74"/>
      <c r="AH887" s="72">
        <f t="shared" si="147"/>
        <v>1.3</v>
      </c>
      <c r="AI887" s="73"/>
      <c r="AJ887" s="74"/>
      <c r="AK887" s="81"/>
      <c r="AL887" s="82"/>
      <c r="AM887" s="83"/>
      <c r="AN887" s="88">
        <f>Z784*AH887*AK884</f>
        <v>65</v>
      </c>
      <c r="AO887" s="89"/>
      <c r="AP887" s="89"/>
      <c r="AQ887" s="90"/>
      <c r="AR887" s="88">
        <f>AH785*AH887*AK884</f>
        <v>19.5</v>
      </c>
      <c r="AS887" s="89"/>
      <c r="AT887" s="89"/>
      <c r="AU887" s="90"/>
      <c r="AV887" s="69">
        <f>AH359</f>
        <v>1095000</v>
      </c>
      <c r="AW887" s="70"/>
      <c r="AX887" s="70"/>
      <c r="AY887" s="71"/>
      <c r="AZ887" s="69" t="str">
        <f t="shared" si="148"/>
        <v>∞</v>
      </c>
      <c r="BA887" s="70"/>
      <c r="BB887" s="70"/>
      <c r="BC887" s="71"/>
      <c r="BD887" s="72">
        <f t="shared" si="149"/>
        <v>0</v>
      </c>
      <c r="BE887" s="73"/>
      <c r="BF887" s="74"/>
      <c r="BG887" s="81"/>
      <c r="BH887" s="82"/>
      <c r="BI887" s="83"/>
      <c r="BJ887" s="122"/>
      <c r="BK887" s="123"/>
      <c r="BL887" s="124"/>
    </row>
    <row r="888" spans="2:64" ht="18.75" customHeight="1">
      <c r="B888" s="91">
        <v>702</v>
      </c>
      <c r="C888" s="92"/>
      <c r="D888" s="93"/>
      <c r="E888" s="130">
        <v>161861132000</v>
      </c>
      <c r="F888" s="76"/>
      <c r="G888" s="76"/>
      <c r="H888" s="77"/>
      <c r="I888" s="131">
        <v>850</v>
      </c>
      <c r="J888" s="132"/>
      <c r="K888" s="133"/>
      <c r="L888" s="91">
        <v>1</v>
      </c>
      <c r="M888" s="92"/>
      <c r="N888" s="93"/>
      <c r="O888" s="84">
        <v>1</v>
      </c>
      <c r="P888" s="85"/>
      <c r="Q888" s="85"/>
      <c r="R888" s="86"/>
      <c r="S888" s="72">
        <v>1031.71</v>
      </c>
      <c r="T888" s="73"/>
      <c r="U888" s="73"/>
      <c r="V888" s="74"/>
      <c r="W888" s="87">
        <f>ABS(S888/E888*10^6*I888)</f>
        <v>5.417937519428691</v>
      </c>
      <c r="X888" s="70"/>
      <c r="Y888" s="70"/>
      <c r="Z888" s="71"/>
      <c r="AA888" s="91">
        <v>14</v>
      </c>
      <c r="AB888" s="93"/>
      <c r="AC888" s="91">
        <v>12</v>
      </c>
      <c r="AD888" s="93"/>
      <c r="AE888" s="72">
        <v>1</v>
      </c>
      <c r="AF888" s="73"/>
      <c r="AG888" s="74"/>
      <c r="AH888" s="72">
        <f t="shared" si="147"/>
        <v>1.3</v>
      </c>
      <c r="AI888" s="73"/>
      <c r="AJ888" s="74"/>
      <c r="AK888" s="75">
        <f>IF(AA888&lt;25,1,IF(AC888&lt;=12,1,(25/AA888)^(1/4)))</f>
        <v>1</v>
      </c>
      <c r="AL888" s="76"/>
      <c r="AM888" s="77"/>
      <c r="AN888" s="88">
        <f>Z784*AH888*AK888</f>
        <v>65</v>
      </c>
      <c r="AO888" s="89"/>
      <c r="AP888" s="89"/>
      <c r="AQ888" s="90"/>
      <c r="AR888" s="88">
        <f>AH785*AH888*AK888</f>
        <v>19.5</v>
      </c>
      <c r="AS888" s="89"/>
      <c r="AT888" s="89"/>
      <c r="AU888" s="90"/>
      <c r="AV888" s="69">
        <f>AH359</f>
        <v>1095000</v>
      </c>
      <c r="AW888" s="70"/>
      <c r="AX888" s="70"/>
      <c r="AY888" s="71"/>
      <c r="AZ888" s="69" t="str">
        <f t="shared" si="148"/>
        <v>∞</v>
      </c>
      <c r="BA888" s="70"/>
      <c r="BB888" s="70"/>
      <c r="BC888" s="71"/>
      <c r="BD888" s="72">
        <f t="shared" si="149"/>
        <v>0</v>
      </c>
      <c r="BE888" s="73"/>
      <c r="BF888" s="74"/>
      <c r="BG888" s="75">
        <f>SUM(BD888:BD891)</f>
        <v>0</v>
      </c>
      <c r="BH888" s="76"/>
      <c r="BI888" s="77"/>
      <c r="BJ888" s="114" t="str">
        <f>IF(BG888&lt;=1,"O.K","N.G")</f>
        <v>O.K</v>
      </c>
      <c r="BK888" s="117"/>
      <c r="BL888" s="118"/>
    </row>
    <row r="889" spans="2:64" ht="18.75" customHeight="1">
      <c r="B889" s="94"/>
      <c r="C889" s="95"/>
      <c r="D889" s="96"/>
      <c r="E889" s="78"/>
      <c r="F889" s="79"/>
      <c r="G889" s="79"/>
      <c r="H889" s="80"/>
      <c r="I889" s="134"/>
      <c r="J889" s="135"/>
      <c r="K889" s="136"/>
      <c r="L889" s="97"/>
      <c r="M889" s="98"/>
      <c r="N889" s="99"/>
      <c r="O889" s="84">
        <v>2</v>
      </c>
      <c r="P889" s="85"/>
      <c r="Q889" s="85"/>
      <c r="R889" s="86"/>
      <c r="S889" s="72">
        <v>143.09</v>
      </c>
      <c r="T889" s="73"/>
      <c r="U889" s="73"/>
      <c r="V889" s="74"/>
      <c r="W889" s="87">
        <f>ABS(S889/E888*10^6*I888)</f>
        <v>0.7514249931231175</v>
      </c>
      <c r="X889" s="70"/>
      <c r="Y889" s="70"/>
      <c r="Z889" s="71"/>
      <c r="AA889" s="94"/>
      <c r="AB889" s="96"/>
      <c r="AC889" s="94"/>
      <c r="AD889" s="96"/>
      <c r="AE889" s="72">
        <v>1</v>
      </c>
      <c r="AF889" s="73"/>
      <c r="AG889" s="74"/>
      <c r="AH889" s="72">
        <f t="shared" si="147"/>
        <v>1.3</v>
      </c>
      <c r="AI889" s="73"/>
      <c r="AJ889" s="74"/>
      <c r="AK889" s="78"/>
      <c r="AL889" s="79"/>
      <c r="AM889" s="80"/>
      <c r="AN889" s="88">
        <f>Z784*AH889*AK888</f>
        <v>65</v>
      </c>
      <c r="AO889" s="89"/>
      <c r="AP889" s="89"/>
      <c r="AQ889" s="90"/>
      <c r="AR889" s="88">
        <f>AH785*AH889*AK888</f>
        <v>19.5</v>
      </c>
      <c r="AS889" s="89"/>
      <c r="AT889" s="89"/>
      <c r="AU889" s="90"/>
      <c r="AV889" s="69">
        <f>AH359</f>
        <v>1095000</v>
      </c>
      <c r="AW889" s="70"/>
      <c r="AX889" s="70"/>
      <c r="AY889" s="71"/>
      <c r="AZ889" s="69" t="str">
        <f t="shared" si="148"/>
        <v>∞</v>
      </c>
      <c r="BA889" s="70"/>
      <c r="BB889" s="70"/>
      <c r="BC889" s="71"/>
      <c r="BD889" s="72">
        <f t="shared" si="149"/>
        <v>0</v>
      </c>
      <c r="BE889" s="73"/>
      <c r="BF889" s="74"/>
      <c r="BG889" s="78"/>
      <c r="BH889" s="79"/>
      <c r="BI889" s="80"/>
      <c r="BJ889" s="137"/>
      <c r="BK889" s="138"/>
      <c r="BL889" s="139"/>
    </row>
    <row r="890" spans="2:64" ht="18.75" customHeight="1">
      <c r="B890" s="94"/>
      <c r="C890" s="95"/>
      <c r="D890" s="96"/>
      <c r="E890" s="78"/>
      <c r="F890" s="79"/>
      <c r="G890" s="79"/>
      <c r="H890" s="80"/>
      <c r="I890" s="134"/>
      <c r="J890" s="135"/>
      <c r="K890" s="136"/>
      <c r="L890" s="91">
        <v>2</v>
      </c>
      <c r="M890" s="92"/>
      <c r="N890" s="93"/>
      <c r="O890" s="84">
        <v>1</v>
      </c>
      <c r="P890" s="85"/>
      <c r="Q890" s="85"/>
      <c r="R890" s="86"/>
      <c r="S890" s="72">
        <v>3592.06</v>
      </c>
      <c r="T890" s="73"/>
      <c r="U890" s="73"/>
      <c r="V890" s="74"/>
      <c r="W890" s="87">
        <f>ABS(S890/E888*10^6*I888)</f>
        <v>18.863398286377983</v>
      </c>
      <c r="X890" s="70"/>
      <c r="Y890" s="70"/>
      <c r="Z890" s="71"/>
      <c r="AA890" s="94"/>
      <c r="AB890" s="96"/>
      <c r="AC890" s="94"/>
      <c r="AD890" s="96"/>
      <c r="AE890" s="72">
        <v>1</v>
      </c>
      <c r="AF890" s="73"/>
      <c r="AG890" s="74"/>
      <c r="AH890" s="72">
        <f t="shared" si="147"/>
        <v>1.3</v>
      </c>
      <c r="AI890" s="73"/>
      <c r="AJ890" s="74"/>
      <c r="AK890" s="78"/>
      <c r="AL890" s="79"/>
      <c r="AM890" s="80"/>
      <c r="AN890" s="88">
        <f>Z784*AH890*AK888</f>
        <v>65</v>
      </c>
      <c r="AO890" s="89"/>
      <c r="AP890" s="89"/>
      <c r="AQ890" s="90"/>
      <c r="AR890" s="88">
        <f>AH785*AH890*AK888</f>
        <v>19.5</v>
      </c>
      <c r="AS890" s="89"/>
      <c r="AT890" s="89"/>
      <c r="AU890" s="90"/>
      <c r="AV890" s="69">
        <f>AH359</f>
        <v>1095000</v>
      </c>
      <c r="AW890" s="70"/>
      <c r="AX890" s="70"/>
      <c r="AY890" s="71"/>
      <c r="AZ890" s="69" t="str">
        <f t="shared" si="148"/>
        <v>∞</v>
      </c>
      <c r="BA890" s="70"/>
      <c r="BB890" s="70"/>
      <c r="BC890" s="71"/>
      <c r="BD890" s="72">
        <f t="shared" si="149"/>
        <v>0</v>
      </c>
      <c r="BE890" s="73"/>
      <c r="BF890" s="74"/>
      <c r="BG890" s="78"/>
      <c r="BH890" s="79"/>
      <c r="BI890" s="80"/>
      <c r="BJ890" s="137"/>
      <c r="BK890" s="138"/>
      <c r="BL890" s="139"/>
    </row>
    <row r="891" spans="2:64" ht="18.75" customHeight="1">
      <c r="B891" s="97"/>
      <c r="C891" s="98"/>
      <c r="D891" s="99"/>
      <c r="E891" s="81"/>
      <c r="F891" s="82"/>
      <c r="G891" s="82"/>
      <c r="H891" s="83"/>
      <c r="I891" s="140"/>
      <c r="J891" s="141"/>
      <c r="K891" s="142"/>
      <c r="L891" s="97"/>
      <c r="M891" s="98"/>
      <c r="N891" s="99"/>
      <c r="O891" s="84">
        <v>2</v>
      </c>
      <c r="P891" s="85"/>
      <c r="Q891" s="85"/>
      <c r="R891" s="86"/>
      <c r="S891" s="72">
        <v>324.58</v>
      </c>
      <c r="T891" s="73"/>
      <c r="U891" s="73"/>
      <c r="V891" s="74"/>
      <c r="W891" s="87">
        <f>ABS(S891/E888*10^6*I888)</f>
        <v>1.7045043278209622</v>
      </c>
      <c r="X891" s="70"/>
      <c r="Y891" s="70"/>
      <c r="Z891" s="71"/>
      <c r="AA891" s="97"/>
      <c r="AB891" s="99"/>
      <c r="AC891" s="97"/>
      <c r="AD891" s="99"/>
      <c r="AE891" s="72">
        <v>1</v>
      </c>
      <c r="AF891" s="73"/>
      <c r="AG891" s="74"/>
      <c r="AH891" s="72">
        <f t="shared" si="147"/>
        <v>1.3</v>
      </c>
      <c r="AI891" s="73"/>
      <c r="AJ891" s="74"/>
      <c r="AK891" s="81"/>
      <c r="AL891" s="82"/>
      <c r="AM891" s="83"/>
      <c r="AN891" s="88">
        <f>Z784*AH891*AK888</f>
        <v>65</v>
      </c>
      <c r="AO891" s="89"/>
      <c r="AP891" s="89"/>
      <c r="AQ891" s="90"/>
      <c r="AR891" s="88">
        <f>AH785*AH891*AK888</f>
        <v>19.5</v>
      </c>
      <c r="AS891" s="89"/>
      <c r="AT891" s="89"/>
      <c r="AU891" s="90"/>
      <c r="AV891" s="69">
        <f>AH359</f>
        <v>1095000</v>
      </c>
      <c r="AW891" s="70"/>
      <c r="AX891" s="70"/>
      <c r="AY891" s="71"/>
      <c r="AZ891" s="69" t="str">
        <f t="shared" si="148"/>
        <v>∞</v>
      </c>
      <c r="BA891" s="70"/>
      <c r="BB891" s="70"/>
      <c r="BC891" s="71"/>
      <c r="BD891" s="72">
        <f t="shared" si="149"/>
        <v>0</v>
      </c>
      <c r="BE891" s="73"/>
      <c r="BF891" s="74"/>
      <c r="BG891" s="81"/>
      <c r="BH891" s="82"/>
      <c r="BI891" s="83"/>
      <c r="BJ891" s="122"/>
      <c r="BK891" s="123"/>
      <c r="BL891" s="124"/>
    </row>
    <row r="892" spans="2:64" ht="18.75" customHeight="1">
      <c r="B892" s="91">
        <v>1102</v>
      </c>
      <c r="C892" s="92"/>
      <c r="D892" s="93"/>
      <c r="E892" s="130">
        <v>161861132000</v>
      </c>
      <c r="F892" s="76"/>
      <c r="G892" s="76"/>
      <c r="H892" s="77"/>
      <c r="I892" s="131">
        <v>850</v>
      </c>
      <c r="J892" s="132"/>
      <c r="K892" s="133"/>
      <c r="L892" s="91">
        <v>1</v>
      </c>
      <c r="M892" s="92"/>
      <c r="N892" s="93"/>
      <c r="O892" s="84">
        <v>1</v>
      </c>
      <c r="P892" s="85"/>
      <c r="Q892" s="85"/>
      <c r="R892" s="86"/>
      <c r="S892" s="72">
        <v>982.32</v>
      </c>
      <c r="T892" s="73"/>
      <c r="U892" s="73"/>
      <c r="V892" s="74"/>
      <c r="W892" s="87">
        <f>ABS(S892/E892*10^6*I892)</f>
        <v>5.15857012540849</v>
      </c>
      <c r="X892" s="70"/>
      <c r="Y892" s="70"/>
      <c r="Z892" s="71"/>
      <c r="AA892" s="91">
        <v>14</v>
      </c>
      <c r="AB892" s="93"/>
      <c r="AC892" s="91">
        <v>12</v>
      </c>
      <c r="AD892" s="93"/>
      <c r="AE892" s="72">
        <v>8.486054</v>
      </c>
      <c r="AF892" s="73"/>
      <c r="AG892" s="74"/>
      <c r="AH892" s="72">
        <f t="shared" si="147"/>
        <v>1.3</v>
      </c>
      <c r="AI892" s="73"/>
      <c r="AJ892" s="74"/>
      <c r="AK892" s="75">
        <f>IF(AA892&lt;25,1,IF(AC892&lt;=12,1,(25/AA892)^(1/4)))</f>
        <v>1</v>
      </c>
      <c r="AL892" s="76"/>
      <c r="AM892" s="77"/>
      <c r="AN892" s="88">
        <f>Z784*AH892*AK892</f>
        <v>65</v>
      </c>
      <c r="AO892" s="89"/>
      <c r="AP892" s="89"/>
      <c r="AQ892" s="90"/>
      <c r="AR892" s="88">
        <f>AH785*AH892*AK892</f>
        <v>19.5</v>
      </c>
      <c r="AS892" s="89"/>
      <c r="AT892" s="89"/>
      <c r="AU892" s="90"/>
      <c r="AV892" s="69">
        <f>AH359</f>
        <v>1095000</v>
      </c>
      <c r="AW892" s="70"/>
      <c r="AX892" s="70"/>
      <c r="AY892" s="71"/>
      <c r="AZ892" s="69" t="str">
        <f t="shared" si="148"/>
        <v>∞</v>
      </c>
      <c r="BA892" s="70"/>
      <c r="BB892" s="70"/>
      <c r="BC892" s="71"/>
      <c r="BD892" s="72">
        <f t="shared" si="149"/>
        <v>0</v>
      </c>
      <c r="BE892" s="73"/>
      <c r="BF892" s="74"/>
      <c r="BG892" s="75">
        <f>SUM(BD892:BD895)</f>
        <v>0</v>
      </c>
      <c r="BH892" s="76"/>
      <c r="BI892" s="77"/>
      <c r="BJ892" s="114" t="str">
        <f>IF(BG892&lt;=1,"O.K","N.G")</f>
        <v>O.K</v>
      </c>
      <c r="BK892" s="117"/>
      <c r="BL892" s="118"/>
    </row>
    <row r="893" spans="2:64" ht="18.75" customHeight="1">
      <c r="B893" s="94"/>
      <c r="C893" s="95"/>
      <c r="D893" s="96"/>
      <c r="E893" s="78"/>
      <c r="F893" s="79"/>
      <c r="G893" s="79"/>
      <c r="H893" s="80"/>
      <c r="I893" s="134"/>
      <c r="J893" s="135"/>
      <c r="K893" s="136"/>
      <c r="L893" s="97"/>
      <c r="M893" s="98"/>
      <c r="N893" s="99"/>
      <c r="O893" s="84">
        <v>2</v>
      </c>
      <c r="P893" s="85"/>
      <c r="Q893" s="85"/>
      <c r="R893" s="86"/>
      <c r="S893" s="72">
        <v>733.26</v>
      </c>
      <c r="T893" s="73"/>
      <c r="U893" s="73"/>
      <c r="V893" s="74"/>
      <c r="W893" s="87">
        <f>ABS(S893/E892*10^6*I892)</f>
        <v>3.850652669351158</v>
      </c>
      <c r="X893" s="70"/>
      <c r="Y893" s="70"/>
      <c r="Z893" s="71"/>
      <c r="AA893" s="94"/>
      <c r="AB893" s="96"/>
      <c r="AC893" s="94"/>
      <c r="AD893" s="96"/>
      <c r="AE893" s="72">
        <v>2.963844</v>
      </c>
      <c r="AF893" s="73"/>
      <c r="AG893" s="74"/>
      <c r="AH893" s="72">
        <f t="shared" si="147"/>
        <v>1.3</v>
      </c>
      <c r="AI893" s="73"/>
      <c r="AJ893" s="74"/>
      <c r="AK893" s="78"/>
      <c r="AL893" s="79"/>
      <c r="AM893" s="80"/>
      <c r="AN893" s="88">
        <f>Z784*AH893*AK892</f>
        <v>65</v>
      </c>
      <c r="AO893" s="89"/>
      <c r="AP893" s="89"/>
      <c r="AQ893" s="90"/>
      <c r="AR893" s="88">
        <f>AH785*AH893*AK892</f>
        <v>19.5</v>
      </c>
      <c r="AS893" s="89"/>
      <c r="AT893" s="89"/>
      <c r="AU893" s="90"/>
      <c r="AV893" s="69">
        <f>AH359</f>
        <v>1095000</v>
      </c>
      <c r="AW893" s="70"/>
      <c r="AX893" s="70"/>
      <c r="AY893" s="71"/>
      <c r="AZ893" s="69" t="str">
        <f t="shared" si="148"/>
        <v>∞</v>
      </c>
      <c r="BA893" s="70"/>
      <c r="BB893" s="70"/>
      <c r="BC893" s="71"/>
      <c r="BD893" s="72">
        <f t="shared" si="149"/>
        <v>0</v>
      </c>
      <c r="BE893" s="73"/>
      <c r="BF893" s="74"/>
      <c r="BG893" s="78"/>
      <c r="BH893" s="79"/>
      <c r="BI893" s="80"/>
      <c r="BJ893" s="137"/>
      <c r="BK893" s="138"/>
      <c r="BL893" s="139"/>
    </row>
    <row r="894" spans="2:64" ht="18.75" customHeight="1">
      <c r="B894" s="94"/>
      <c r="C894" s="95"/>
      <c r="D894" s="96"/>
      <c r="E894" s="78"/>
      <c r="F894" s="79"/>
      <c r="G894" s="79"/>
      <c r="H894" s="80"/>
      <c r="I894" s="134"/>
      <c r="J894" s="135"/>
      <c r="K894" s="136"/>
      <c r="L894" s="91">
        <v>2</v>
      </c>
      <c r="M894" s="92"/>
      <c r="N894" s="93"/>
      <c r="O894" s="84">
        <v>1</v>
      </c>
      <c r="P894" s="85"/>
      <c r="Q894" s="85"/>
      <c r="R894" s="86"/>
      <c r="S894" s="72">
        <v>3331.55</v>
      </c>
      <c r="T894" s="73"/>
      <c r="U894" s="73"/>
      <c r="V894" s="74"/>
      <c r="W894" s="87">
        <f>ABS(S894/E892*10^6*I892)</f>
        <v>17.495352126908394</v>
      </c>
      <c r="X894" s="70"/>
      <c r="Y894" s="70"/>
      <c r="Z894" s="71"/>
      <c r="AA894" s="94"/>
      <c r="AB894" s="96"/>
      <c r="AC894" s="94"/>
      <c r="AD894" s="96"/>
      <c r="AE894" s="72">
        <v>1</v>
      </c>
      <c r="AF894" s="73"/>
      <c r="AG894" s="74"/>
      <c r="AH894" s="72">
        <f t="shared" si="147"/>
        <v>1.3</v>
      </c>
      <c r="AI894" s="73"/>
      <c r="AJ894" s="74"/>
      <c r="AK894" s="78"/>
      <c r="AL894" s="79"/>
      <c r="AM894" s="80"/>
      <c r="AN894" s="88">
        <f>Z784*AH894*AK892</f>
        <v>65</v>
      </c>
      <c r="AO894" s="89"/>
      <c r="AP894" s="89"/>
      <c r="AQ894" s="90"/>
      <c r="AR894" s="88">
        <f>AH785*AH894*AK892</f>
        <v>19.5</v>
      </c>
      <c r="AS894" s="89"/>
      <c r="AT894" s="89"/>
      <c r="AU894" s="90"/>
      <c r="AV894" s="69">
        <f>AH359</f>
        <v>1095000</v>
      </c>
      <c r="AW894" s="70"/>
      <c r="AX894" s="70"/>
      <c r="AY894" s="71"/>
      <c r="AZ894" s="69" t="str">
        <f t="shared" si="148"/>
        <v>∞</v>
      </c>
      <c r="BA894" s="70"/>
      <c r="BB894" s="70"/>
      <c r="BC894" s="71"/>
      <c r="BD894" s="72">
        <f t="shared" si="149"/>
        <v>0</v>
      </c>
      <c r="BE894" s="73"/>
      <c r="BF894" s="74"/>
      <c r="BG894" s="78"/>
      <c r="BH894" s="79"/>
      <c r="BI894" s="80"/>
      <c r="BJ894" s="137"/>
      <c r="BK894" s="138"/>
      <c r="BL894" s="139"/>
    </row>
    <row r="895" spans="2:64" ht="18.75" customHeight="1">
      <c r="B895" s="97"/>
      <c r="C895" s="98"/>
      <c r="D895" s="99"/>
      <c r="E895" s="81"/>
      <c r="F895" s="82"/>
      <c r="G895" s="82"/>
      <c r="H895" s="83"/>
      <c r="I895" s="140"/>
      <c r="J895" s="141"/>
      <c r="K895" s="142"/>
      <c r="L895" s="97"/>
      <c r="M895" s="98"/>
      <c r="N895" s="99"/>
      <c r="O895" s="84">
        <v>2</v>
      </c>
      <c r="P895" s="85"/>
      <c r="Q895" s="85"/>
      <c r="R895" s="86"/>
      <c r="S895" s="72">
        <v>21</v>
      </c>
      <c r="T895" s="73"/>
      <c r="U895" s="73"/>
      <c r="V895" s="74"/>
      <c r="W895" s="87">
        <f>ABS(S895/E892*10^6*I892)</f>
        <v>0.11027971804867892</v>
      </c>
      <c r="X895" s="70"/>
      <c r="Y895" s="70"/>
      <c r="Z895" s="71"/>
      <c r="AA895" s="97"/>
      <c r="AB895" s="99"/>
      <c r="AC895" s="97"/>
      <c r="AD895" s="99"/>
      <c r="AE895" s="72">
        <v>1.028681</v>
      </c>
      <c r="AF895" s="73"/>
      <c r="AG895" s="74"/>
      <c r="AH895" s="72">
        <f t="shared" si="147"/>
        <v>1.3</v>
      </c>
      <c r="AI895" s="73"/>
      <c r="AJ895" s="74"/>
      <c r="AK895" s="81"/>
      <c r="AL895" s="82"/>
      <c r="AM895" s="83"/>
      <c r="AN895" s="88">
        <f>Z784*AH895*AK892</f>
        <v>65</v>
      </c>
      <c r="AO895" s="89"/>
      <c r="AP895" s="89"/>
      <c r="AQ895" s="90"/>
      <c r="AR895" s="88">
        <f>AH785*AH895*AK892</f>
        <v>19.5</v>
      </c>
      <c r="AS895" s="89"/>
      <c r="AT895" s="89"/>
      <c r="AU895" s="90"/>
      <c r="AV895" s="69">
        <f>AH359</f>
        <v>1095000</v>
      </c>
      <c r="AW895" s="70"/>
      <c r="AX895" s="70"/>
      <c r="AY895" s="71"/>
      <c r="AZ895" s="69" t="str">
        <f t="shared" si="148"/>
        <v>∞</v>
      </c>
      <c r="BA895" s="70"/>
      <c r="BB895" s="70"/>
      <c r="BC895" s="71"/>
      <c r="BD895" s="72">
        <f t="shared" si="149"/>
        <v>0</v>
      </c>
      <c r="BE895" s="73"/>
      <c r="BF895" s="74"/>
      <c r="BG895" s="81"/>
      <c r="BH895" s="82"/>
      <c r="BI895" s="83"/>
      <c r="BJ895" s="122"/>
      <c r="BK895" s="123"/>
      <c r="BL895" s="124"/>
    </row>
    <row r="896" spans="2:64" ht="18.75" customHeight="1">
      <c r="B896" s="91">
        <v>1202</v>
      </c>
      <c r="C896" s="92"/>
      <c r="D896" s="93"/>
      <c r="E896" s="130">
        <v>128503486833.333</v>
      </c>
      <c r="F896" s="76"/>
      <c r="G896" s="76"/>
      <c r="H896" s="77"/>
      <c r="I896" s="131">
        <v>855</v>
      </c>
      <c r="J896" s="132"/>
      <c r="K896" s="133"/>
      <c r="L896" s="91">
        <v>1</v>
      </c>
      <c r="M896" s="92"/>
      <c r="N896" s="93"/>
      <c r="O896" s="84">
        <v>1</v>
      </c>
      <c r="P896" s="85"/>
      <c r="Q896" s="85"/>
      <c r="R896" s="86"/>
      <c r="S896" s="72">
        <v>1059.28</v>
      </c>
      <c r="T896" s="73"/>
      <c r="U896" s="73"/>
      <c r="V896" s="74"/>
      <c r="W896" s="87">
        <f>ABS(S896/E896*10^6*I896)</f>
        <v>7.04793638148246</v>
      </c>
      <c r="X896" s="70"/>
      <c r="Y896" s="70"/>
      <c r="Z896" s="71"/>
      <c r="AA896" s="91">
        <v>14</v>
      </c>
      <c r="AB896" s="93"/>
      <c r="AC896" s="91">
        <v>12</v>
      </c>
      <c r="AD896" s="93"/>
      <c r="AE896" s="72">
        <v>1</v>
      </c>
      <c r="AF896" s="73"/>
      <c r="AG896" s="74"/>
      <c r="AH896" s="72">
        <f t="shared" si="147"/>
        <v>1.3</v>
      </c>
      <c r="AI896" s="73"/>
      <c r="AJ896" s="74"/>
      <c r="AK896" s="75">
        <f>IF(AA896&lt;25,1,IF(AC896&lt;=12,1,(25/AA896)^(1/4)))</f>
        <v>1</v>
      </c>
      <c r="AL896" s="76"/>
      <c r="AM896" s="77"/>
      <c r="AN896" s="88">
        <f>Z784*AH896*AK896</f>
        <v>65</v>
      </c>
      <c r="AO896" s="89"/>
      <c r="AP896" s="89"/>
      <c r="AQ896" s="90"/>
      <c r="AR896" s="88">
        <f>AH785*AH896*AK896</f>
        <v>19.5</v>
      </c>
      <c r="AS896" s="89"/>
      <c r="AT896" s="89"/>
      <c r="AU896" s="90"/>
      <c r="AV896" s="69">
        <f>AH359</f>
        <v>1095000</v>
      </c>
      <c r="AW896" s="70"/>
      <c r="AX896" s="70"/>
      <c r="AY896" s="71"/>
      <c r="AZ896" s="69" t="str">
        <f t="shared" si="148"/>
        <v>∞</v>
      </c>
      <c r="BA896" s="70"/>
      <c r="BB896" s="70"/>
      <c r="BC896" s="71"/>
      <c r="BD896" s="72">
        <f t="shared" si="149"/>
        <v>0</v>
      </c>
      <c r="BE896" s="73"/>
      <c r="BF896" s="74"/>
      <c r="BG896" s="75">
        <f>SUM(BD896:BD899)</f>
        <v>0.02992330179400093</v>
      </c>
      <c r="BH896" s="76"/>
      <c r="BI896" s="77"/>
      <c r="BJ896" s="114" t="str">
        <f>IF(BG896&lt;=1,"O.K","N.G")</f>
        <v>O.K</v>
      </c>
      <c r="BK896" s="117"/>
      <c r="BL896" s="118"/>
    </row>
    <row r="897" spans="2:64" ht="18.75" customHeight="1">
      <c r="B897" s="94"/>
      <c r="C897" s="95"/>
      <c r="D897" s="96"/>
      <c r="E897" s="78"/>
      <c r="F897" s="79"/>
      <c r="G897" s="79"/>
      <c r="H897" s="80"/>
      <c r="I897" s="134"/>
      <c r="J897" s="135"/>
      <c r="K897" s="136"/>
      <c r="L897" s="97"/>
      <c r="M897" s="98"/>
      <c r="N897" s="99"/>
      <c r="O897" s="84">
        <v>2</v>
      </c>
      <c r="P897" s="85"/>
      <c r="Q897" s="85"/>
      <c r="R897" s="86"/>
      <c r="S897" s="72">
        <v>278.4</v>
      </c>
      <c r="T897" s="73"/>
      <c r="U897" s="73"/>
      <c r="V897" s="74"/>
      <c r="W897" s="87">
        <f>ABS(S897/E896*10^6*I896)</f>
        <v>1.8523388420481053</v>
      </c>
      <c r="X897" s="70"/>
      <c r="Y897" s="70"/>
      <c r="Z897" s="71"/>
      <c r="AA897" s="94"/>
      <c r="AB897" s="96"/>
      <c r="AC897" s="94"/>
      <c r="AD897" s="96"/>
      <c r="AE897" s="72">
        <v>1</v>
      </c>
      <c r="AF897" s="73"/>
      <c r="AG897" s="74"/>
      <c r="AH897" s="72">
        <f t="shared" si="147"/>
        <v>1.3</v>
      </c>
      <c r="AI897" s="73"/>
      <c r="AJ897" s="74"/>
      <c r="AK897" s="78"/>
      <c r="AL897" s="79"/>
      <c r="AM897" s="80"/>
      <c r="AN897" s="88">
        <f>Z784*AH897*AK896</f>
        <v>65</v>
      </c>
      <c r="AO897" s="89"/>
      <c r="AP897" s="89"/>
      <c r="AQ897" s="90"/>
      <c r="AR897" s="88">
        <f>AH785*AH897*AK896</f>
        <v>19.5</v>
      </c>
      <c r="AS897" s="89"/>
      <c r="AT897" s="89"/>
      <c r="AU897" s="90"/>
      <c r="AV897" s="69">
        <f>AH359</f>
        <v>1095000</v>
      </c>
      <c r="AW897" s="70"/>
      <c r="AX897" s="70"/>
      <c r="AY897" s="71"/>
      <c r="AZ897" s="69" t="str">
        <f t="shared" si="148"/>
        <v>∞</v>
      </c>
      <c r="BA897" s="70"/>
      <c r="BB897" s="70"/>
      <c r="BC897" s="71"/>
      <c r="BD897" s="72">
        <f t="shared" si="149"/>
        <v>0</v>
      </c>
      <c r="BE897" s="73"/>
      <c r="BF897" s="74"/>
      <c r="BG897" s="78"/>
      <c r="BH897" s="79"/>
      <c r="BI897" s="80"/>
      <c r="BJ897" s="137"/>
      <c r="BK897" s="138"/>
      <c r="BL897" s="139"/>
    </row>
    <row r="898" spans="2:64" ht="18.75" customHeight="1">
      <c r="B898" s="94"/>
      <c r="C898" s="95"/>
      <c r="D898" s="96"/>
      <c r="E898" s="78"/>
      <c r="F898" s="79"/>
      <c r="G898" s="79"/>
      <c r="H898" s="80"/>
      <c r="I898" s="134"/>
      <c r="J898" s="135"/>
      <c r="K898" s="136"/>
      <c r="L898" s="91">
        <v>2</v>
      </c>
      <c r="M898" s="92"/>
      <c r="N898" s="93"/>
      <c r="O898" s="84">
        <v>1</v>
      </c>
      <c r="P898" s="85"/>
      <c r="Q898" s="85"/>
      <c r="R898" s="86"/>
      <c r="S898" s="72">
        <v>3707.41</v>
      </c>
      <c r="T898" s="73"/>
      <c r="U898" s="73"/>
      <c r="V898" s="74"/>
      <c r="W898" s="87">
        <f>ABS(S898/E896*10^6*I896)</f>
        <v>24.66731158907172</v>
      </c>
      <c r="X898" s="70"/>
      <c r="Y898" s="70"/>
      <c r="Z898" s="71"/>
      <c r="AA898" s="94"/>
      <c r="AB898" s="96"/>
      <c r="AC898" s="94"/>
      <c r="AD898" s="96"/>
      <c r="AE898" s="72">
        <v>1</v>
      </c>
      <c r="AF898" s="73"/>
      <c r="AG898" s="74"/>
      <c r="AH898" s="72">
        <f t="shared" si="147"/>
        <v>1.3</v>
      </c>
      <c r="AI898" s="73"/>
      <c r="AJ898" s="74"/>
      <c r="AK898" s="78"/>
      <c r="AL898" s="79"/>
      <c r="AM898" s="80"/>
      <c r="AN898" s="88">
        <f>Z784*AH898*AK896</f>
        <v>65</v>
      </c>
      <c r="AO898" s="89"/>
      <c r="AP898" s="89"/>
      <c r="AQ898" s="90"/>
      <c r="AR898" s="88">
        <f>AH785*AH898*AK896</f>
        <v>19.5</v>
      </c>
      <c r="AS898" s="89"/>
      <c r="AT898" s="89"/>
      <c r="AU898" s="90"/>
      <c r="AV898" s="69">
        <f>AH359</f>
        <v>1095000</v>
      </c>
      <c r="AW898" s="70"/>
      <c r="AX898" s="70"/>
      <c r="AY898" s="71"/>
      <c r="AZ898" s="69">
        <f t="shared" si="148"/>
        <v>36593555.33484367</v>
      </c>
      <c r="BA898" s="70"/>
      <c r="BB898" s="70"/>
      <c r="BC898" s="71"/>
      <c r="BD898" s="72">
        <f t="shared" si="149"/>
        <v>0.02992330179400093</v>
      </c>
      <c r="BE898" s="73"/>
      <c r="BF898" s="74"/>
      <c r="BG898" s="78"/>
      <c r="BH898" s="79"/>
      <c r="BI898" s="80"/>
      <c r="BJ898" s="137"/>
      <c r="BK898" s="138"/>
      <c r="BL898" s="139"/>
    </row>
    <row r="899" spans="2:64" ht="18.75" customHeight="1">
      <c r="B899" s="97"/>
      <c r="C899" s="98"/>
      <c r="D899" s="99"/>
      <c r="E899" s="81"/>
      <c r="F899" s="82"/>
      <c r="G899" s="82"/>
      <c r="H899" s="83"/>
      <c r="I899" s="140"/>
      <c r="J899" s="141"/>
      <c r="K899" s="142"/>
      <c r="L899" s="97"/>
      <c r="M899" s="98"/>
      <c r="N899" s="99"/>
      <c r="O899" s="84">
        <v>2</v>
      </c>
      <c r="P899" s="85"/>
      <c r="Q899" s="85"/>
      <c r="R899" s="86"/>
      <c r="S899" s="72">
        <v>279.6</v>
      </c>
      <c r="T899" s="73"/>
      <c r="U899" s="73"/>
      <c r="V899" s="74"/>
      <c r="W899" s="87">
        <f>ABS(S899/E896*10^6*I896)</f>
        <v>1.8603230611948645</v>
      </c>
      <c r="X899" s="70"/>
      <c r="Y899" s="70"/>
      <c r="Z899" s="71"/>
      <c r="AA899" s="97"/>
      <c r="AB899" s="99"/>
      <c r="AC899" s="97"/>
      <c r="AD899" s="99"/>
      <c r="AE899" s="72">
        <v>1</v>
      </c>
      <c r="AF899" s="73"/>
      <c r="AG899" s="74"/>
      <c r="AH899" s="72">
        <f t="shared" si="147"/>
        <v>1.3</v>
      </c>
      <c r="AI899" s="73"/>
      <c r="AJ899" s="74"/>
      <c r="AK899" s="81"/>
      <c r="AL899" s="82"/>
      <c r="AM899" s="83"/>
      <c r="AN899" s="88">
        <f>Z784*AH899*AK896</f>
        <v>65</v>
      </c>
      <c r="AO899" s="89"/>
      <c r="AP899" s="89"/>
      <c r="AQ899" s="90"/>
      <c r="AR899" s="88">
        <f>AH785*AH899*AK896</f>
        <v>19.5</v>
      </c>
      <c r="AS899" s="89"/>
      <c r="AT899" s="89"/>
      <c r="AU899" s="90"/>
      <c r="AV899" s="69">
        <f>AH359</f>
        <v>1095000</v>
      </c>
      <c r="AW899" s="70"/>
      <c r="AX899" s="70"/>
      <c r="AY899" s="71"/>
      <c r="AZ899" s="69" t="str">
        <f t="shared" si="148"/>
        <v>∞</v>
      </c>
      <c r="BA899" s="70"/>
      <c r="BB899" s="70"/>
      <c r="BC899" s="71"/>
      <c r="BD899" s="72">
        <f t="shared" si="149"/>
        <v>0</v>
      </c>
      <c r="BE899" s="73"/>
      <c r="BF899" s="74"/>
      <c r="BG899" s="81"/>
      <c r="BH899" s="82"/>
      <c r="BI899" s="83"/>
      <c r="BJ899" s="122"/>
      <c r="BK899" s="123"/>
      <c r="BL899" s="124"/>
    </row>
    <row r="900" spans="2:64" ht="18.75" customHeight="1">
      <c r="B900" s="91">
        <v>1302</v>
      </c>
      <c r="C900" s="92"/>
      <c r="D900" s="93"/>
      <c r="E900" s="130">
        <v>161861132000</v>
      </c>
      <c r="F900" s="76"/>
      <c r="G900" s="76"/>
      <c r="H900" s="77"/>
      <c r="I900" s="131">
        <v>850</v>
      </c>
      <c r="J900" s="132"/>
      <c r="K900" s="133"/>
      <c r="L900" s="91">
        <v>1</v>
      </c>
      <c r="M900" s="92"/>
      <c r="N900" s="93"/>
      <c r="O900" s="84">
        <v>1</v>
      </c>
      <c r="P900" s="85"/>
      <c r="Q900" s="85"/>
      <c r="R900" s="86"/>
      <c r="S900" s="72">
        <v>1026.51</v>
      </c>
      <c r="T900" s="73"/>
      <c r="U900" s="73"/>
      <c r="V900" s="74"/>
      <c r="W900" s="87">
        <f>ABS(S900/E900*10^6*I900)</f>
        <v>5.39063016067378</v>
      </c>
      <c r="X900" s="70"/>
      <c r="Y900" s="70"/>
      <c r="Z900" s="71"/>
      <c r="AA900" s="91">
        <v>14</v>
      </c>
      <c r="AB900" s="93"/>
      <c r="AC900" s="91">
        <v>12</v>
      </c>
      <c r="AD900" s="93"/>
      <c r="AE900" s="72">
        <v>1</v>
      </c>
      <c r="AF900" s="73"/>
      <c r="AG900" s="74"/>
      <c r="AH900" s="72">
        <f t="shared" si="147"/>
        <v>1.3</v>
      </c>
      <c r="AI900" s="73"/>
      <c r="AJ900" s="74"/>
      <c r="AK900" s="75">
        <f>IF(AA900&lt;25,1,IF(AC900&lt;=12,1,(25/AA900)^(1/4)))</f>
        <v>1</v>
      </c>
      <c r="AL900" s="76"/>
      <c r="AM900" s="77"/>
      <c r="AN900" s="88">
        <f>Z784*AH900*AK900</f>
        <v>65</v>
      </c>
      <c r="AO900" s="89"/>
      <c r="AP900" s="89"/>
      <c r="AQ900" s="90"/>
      <c r="AR900" s="88">
        <f>AH785*AH900*AK900</f>
        <v>19.5</v>
      </c>
      <c r="AS900" s="89"/>
      <c r="AT900" s="89"/>
      <c r="AU900" s="90"/>
      <c r="AV900" s="69">
        <f>AH359</f>
        <v>1095000</v>
      </c>
      <c r="AW900" s="70"/>
      <c r="AX900" s="70"/>
      <c r="AY900" s="71"/>
      <c r="AZ900" s="69" t="str">
        <f t="shared" si="148"/>
        <v>∞</v>
      </c>
      <c r="BA900" s="70"/>
      <c r="BB900" s="70"/>
      <c r="BC900" s="71"/>
      <c r="BD900" s="72">
        <f t="shared" si="149"/>
        <v>0</v>
      </c>
      <c r="BE900" s="73"/>
      <c r="BF900" s="74"/>
      <c r="BG900" s="75">
        <f>SUM(BD900:BD903)</f>
        <v>0</v>
      </c>
      <c r="BH900" s="76"/>
      <c r="BI900" s="77"/>
      <c r="BJ900" s="114" t="str">
        <f>IF(BG900&lt;=1,"O.K","N.G")</f>
        <v>O.K</v>
      </c>
      <c r="BK900" s="117"/>
      <c r="BL900" s="118"/>
    </row>
    <row r="901" spans="2:64" ht="18.75" customHeight="1">
      <c r="B901" s="94"/>
      <c r="C901" s="95"/>
      <c r="D901" s="96"/>
      <c r="E901" s="78"/>
      <c r="F901" s="79"/>
      <c r="G901" s="79"/>
      <c r="H901" s="80"/>
      <c r="I901" s="134"/>
      <c r="J901" s="135"/>
      <c r="K901" s="136"/>
      <c r="L901" s="97"/>
      <c r="M901" s="98"/>
      <c r="N901" s="99"/>
      <c r="O901" s="84">
        <v>2</v>
      </c>
      <c r="P901" s="85"/>
      <c r="Q901" s="85"/>
      <c r="R901" s="86"/>
      <c r="S901" s="72">
        <v>726.6</v>
      </c>
      <c r="T901" s="73"/>
      <c r="U901" s="73"/>
      <c r="V901" s="74"/>
      <c r="W901" s="87">
        <f>ABS(S901/E900*10^6*I900)</f>
        <v>3.8156782444842907</v>
      </c>
      <c r="X901" s="70"/>
      <c r="Y901" s="70"/>
      <c r="Z901" s="71"/>
      <c r="AA901" s="94"/>
      <c r="AB901" s="96"/>
      <c r="AC901" s="94"/>
      <c r="AD901" s="96"/>
      <c r="AE901" s="72">
        <v>1</v>
      </c>
      <c r="AF901" s="73"/>
      <c r="AG901" s="74"/>
      <c r="AH901" s="72">
        <f t="shared" si="147"/>
        <v>1.3</v>
      </c>
      <c r="AI901" s="73"/>
      <c r="AJ901" s="74"/>
      <c r="AK901" s="78"/>
      <c r="AL901" s="79"/>
      <c r="AM901" s="80"/>
      <c r="AN901" s="88">
        <f>Z784*AH901*AK900</f>
        <v>65</v>
      </c>
      <c r="AO901" s="89"/>
      <c r="AP901" s="89"/>
      <c r="AQ901" s="90"/>
      <c r="AR901" s="88">
        <f>AH785*AH901*AK900</f>
        <v>19.5</v>
      </c>
      <c r="AS901" s="89"/>
      <c r="AT901" s="89"/>
      <c r="AU901" s="90"/>
      <c r="AV901" s="69">
        <f>AH359</f>
        <v>1095000</v>
      </c>
      <c r="AW901" s="70"/>
      <c r="AX901" s="70"/>
      <c r="AY901" s="71"/>
      <c r="AZ901" s="69" t="str">
        <f t="shared" si="148"/>
        <v>∞</v>
      </c>
      <c r="BA901" s="70"/>
      <c r="BB901" s="70"/>
      <c r="BC901" s="71"/>
      <c r="BD901" s="72">
        <f t="shared" si="149"/>
        <v>0</v>
      </c>
      <c r="BE901" s="73"/>
      <c r="BF901" s="74"/>
      <c r="BG901" s="78"/>
      <c r="BH901" s="79"/>
      <c r="BI901" s="80"/>
      <c r="BJ901" s="137"/>
      <c r="BK901" s="138"/>
      <c r="BL901" s="139"/>
    </row>
    <row r="902" spans="2:64" ht="18.75" customHeight="1">
      <c r="B902" s="94"/>
      <c r="C902" s="95"/>
      <c r="D902" s="96"/>
      <c r="E902" s="78"/>
      <c r="F902" s="79"/>
      <c r="G902" s="79"/>
      <c r="H902" s="80"/>
      <c r="I902" s="134"/>
      <c r="J902" s="135"/>
      <c r="K902" s="136"/>
      <c r="L902" s="91">
        <v>2</v>
      </c>
      <c r="M902" s="92"/>
      <c r="N902" s="93"/>
      <c r="O902" s="84">
        <v>1</v>
      </c>
      <c r="P902" s="85"/>
      <c r="Q902" s="85"/>
      <c r="R902" s="86"/>
      <c r="S902" s="72">
        <v>3677.77</v>
      </c>
      <c r="T902" s="73"/>
      <c r="U902" s="73"/>
      <c r="V902" s="74"/>
      <c r="W902" s="87">
        <f>ABS(S902/E900*10^6*I900)</f>
        <v>19.31349707847094</v>
      </c>
      <c r="X902" s="70"/>
      <c r="Y902" s="70"/>
      <c r="Z902" s="71"/>
      <c r="AA902" s="94"/>
      <c r="AB902" s="96"/>
      <c r="AC902" s="94"/>
      <c r="AD902" s="96"/>
      <c r="AE902" s="72">
        <v>1</v>
      </c>
      <c r="AF902" s="73"/>
      <c r="AG902" s="74"/>
      <c r="AH902" s="72">
        <f t="shared" si="147"/>
        <v>1.3</v>
      </c>
      <c r="AI902" s="73"/>
      <c r="AJ902" s="74"/>
      <c r="AK902" s="78"/>
      <c r="AL902" s="79"/>
      <c r="AM902" s="80"/>
      <c r="AN902" s="88">
        <f>Z784*AH902*AK900</f>
        <v>65</v>
      </c>
      <c r="AO902" s="89"/>
      <c r="AP902" s="89"/>
      <c r="AQ902" s="90"/>
      <c r="AR902" s="88">
        <f>AH785*AH902*AK900</f>
        <v>19.5</v>
      </c>
      <c r="AS902" s="89"/>
      <c r="AT902" s="89"/>
      <c r="AU902" s="90"/>
      <c r="AV902" s="69">
        <f>AH359</f>
        <v>1095000</v>
      </c>
      <c r="AW902" s="70"/>
      <c r="AX902" s="70"/>
      <c r="AY902" s="71"/>
      <c r="AZ902" s="69" t="str">
        <f t="shared" si="148"/>
        <v>∞</v>
      </c>
      <c r="BA902" s="70"/>
      <c r="BB902" s="70"/>
      <c r="BC902" s="71"/>
      <c r="BD902" s="72">
        <f t="shared" si="149"/>
        <v>0</v>
      </c>
      <c r="BE902" s="73"/>
      <c r="BF902" s="74"/>
      <c r="BG902" s="78"/>
      <c r="BH902" s="79"/>
      <c r="BI902" s="80"/>
      <c r="BJ902" s="137"/>
      <c r="BK902" s="138"/>
      <c r="BL902" s="139"/>
    </row>
    <row r="903" spans="2:64" ht="18.75" customHeight="1">
      <c r="B903" s="97"/>
      <c r="C903" s="98"/>
      <c r="D903" s="99"/>
      <c r="E903" s="81"/>
      <c r="F903" s="82"/>
      <c r="G903" s="82"/>
      <c r="H903" s="83"/>
      <c r="I903" s="140"/>
      <c r="J903" s="141"/>
      <c r="K903" s="142"/>
      <c r="L903" s="97"/>
      <c r="M903" s="98"/>
      <c r="N903" s="99"/>
      <c r="O903" s="84">
        <v>2</v>
      </c>
      <c r="P903" s="85"/>
      <c r="Q903" s="85"/>
      <c r="R903" s="86"/>
      <c r="S903" s="72">
        <v>544.25</v>
      </c>
      <c r="T903" s="73"/>
      <c r="U903" s="73"/>
      <c r="V903" s="74"/>
      <c r="W903" s="87">
        <f>ABS(S903/E900*10^6*I900)</f>
        <v>2.858082692761595</v>
      </c>
      <c r="X903" s="70"/>
      <c r="Y903" s="70"/>
      <c r="Z903" s="71"/>
      <c r="AA903" s="97"/>
      <c r="AB903" s="99"/>
      <c r="AC903" s="97"/>
      <c r="AD903" s="99"/>
      <c r="AE903" s="72">
        <v>1</v>
      </c>
      <c r="AF903" s="73"/>
      <c r="AG903" s="74"/>
      <c r="AH903" s="72">
        <f t="shared" si="147"/>
        <v>1.3</v>
      </c>
      <c r="AI903" s="73"/>
      <c r="AJ903" s="74"/>
      <c r="AK903" s="81"/>
      <c r="AL903" s="82"/>
      <c r="AM903" s="83"/>
      <c r="AN903" s="88">
        <f>Z784*AH903*AK900</f>
        <v>65</v>
      </c>
      <c r="AO903" s="89"/>
      <c r="AP903" s="89"/>
      <c r="AQ903" s="90"/>
      <c r="AR903" s="88">
        <f>AH785*AH903*AK900</f>
        <v>19.5</v>
      </c>
      <c r="AS903" s="89"/>
      <c r="AT903" s="89"/>
      <c r="AU903" s="90"/>
      <c r="AV903" s="69">
        <f>AH359</f>
        <v>1095000</v>
      </c>
      <c r="AW903" s="70"/>
      <c r="AX903" s="70"/>
      <c r="AY903" s="71"/>
      <c r="AZ903" s="69" t="str">
        <f t="shared" si="148"/>
        <v>∞</v>
      </c>
      <c r="BA903" s="70"/>
      <c r="BB903" s="70"/>
      <c r="BC903" s="71"/>
      <c r="BD903" s="72">
        <f t="shared" si="149"/>
        <v>0</v>
      </c>
      <c r="BE903" s="73"/>
      <c r="BF903" s="74"/>
      <c r="BG903" s="81"/>
      <c r="BH903" s="82"/>
      <c r="BI903" s="83"/>
      <c r="BJ903" s="122"/>
      <c r="BK903" s="123"/>
      <c r="BL903" s="124"/>
    </row>
    <row r="904" spans="2:64" ht="18.75" customHeight="1">
      <c r="B904" s="91">
        <v>1402</v>
      </c>
      <c r="C904" s="92"/>
      <c r="D904" s="93"/>
      <c r="E904" s="130">
        <v>128503486833.333</v>
      </c>
      <c r="F904" s="76"/>
      <c r="G904" s="76"/>
      <c r="H904" s="77"/>
      <c r="I904" s="131">
        <v>855</v>
      </c>
      <c r="J904" s="132"/>
      <c r="K904" s="133"/>
      <c r="L904" s="91">
        <v>1</v>
      </c>
      <c r="M904" s="92"/>
      <c r="N904" s="93"/>
      <c r="O904" s="84">
        <v>1</v>
      </c>
      <c r="P904" s="85"/>
      <c r="Q904" s="85"/>
      <c r="R904" s="86"/>
      <c r="S904" s="72">
        <v>1058.83</v>
      </c>
      <c r="T904" s="73"/>
      <c r="U904" s="73"/>
      <c r="V904" s="74"/>
      <c r="W904" s="87">
        <f>ABS(S904/E904*10^6*I904)</f>
        <v>7.044942299302425</v>
      </c>
      <c r="X904" s="70"/>
      <c r="Y904" s="70"/>
      <c r="Z904" s="71"/>
      <c r="AA904" s="91">
        <v>14</v>
      </c>
      <c r="AB904" s="93"/>
      <c r="AC904" s="91">
        <v>12</v>
      </c>
      <c r="AD904" s="93"/>
      <c r="AE904" s="72">
        <v>1</v>
      </c>
      <c r="AF904" s="73"/>
      <c r="AG904" s="74"/>
      <c r="AH904" s="72">
        <f t="shared" si="147"/>
        <v>1.3</v>
      </c>
      <c r="AI904" s="73"/>
      <c r="AJ904" s="74"/>
      <c r="AK904" s="75">
        <f>IF(AA904&lt;25,1,IF(AC904&lt;=12,1,(25/AA904)^(1/4)))</f>
        <v>1</v>
      </c>
      <c r="AL904" s="76"/>
      <c r="AM904" s="77"/>
      <c r="AN904" s="88">
        <f>Z784*AH904*AK904</f>
        <v>65</v>
      </c>
      <c r="AO904" s="89"/>
      <c r="AP904" s="89"/>
      <c r="AQ904" s="90"/>
      <c r="AR904" s="88">
        <f>AH785*AH904*AK904</f>
        <v>19.5</v>
      </c>
      <c r="AS904" s="89"/>
      <c r="AT904" s="89"/>
      <c r="AU904" s="90"/>
      <c r="AV904" s="69">
        <f>AH359</f>
        <v>1095000</v>
      </c>
      <c r="AW904" s="70"/>
      <c r="AX904" s="70"/>
      <c r="AY904" s="71"/>
      <c r="AZ904" s="69" t="str">
        <f t="shared" si="148"/>
        <v>∞</v>
      </c>
      <c r="BA904" s="70"/>
      <c r="BB904" s="70"/>
      <c r="BC904" s="71"/>
      <c r="BD904" s="72">
        <f t="shared" si="149"/>
        <v>0</v>
      </c>
      <c r="BE904" s="73"/>
      <c r="BF904" s="74"/>
      <c r="BG904" s="75">
        <f>SUM(BD904:BD907)</f>
        <v>0.02992887127759353</v>
      </c>
      <c r="BH904" s="76"/>
      <c r="BI904" s="77"/>
      <c r="BJ904" s="114" t="str">
        <f>IF(BG904&lt;=1,"O.K","N.G")</f>
        <v>O.K</v>
      </c>
      <c r="BK904" s="117"/>
      <c r="BL904" s="118"/>
    </row>
    <row r="905" spans="2:64" ht="18.75" customHeight="1">
      <c r="B905" s="94"/>
      <c r="C905" s="95"/>
      <c r="D905" s="96"/>
      <c r="E905" s="78"/>
      <c r="F905" s="79"/>
      <c r="G905" s="79"/>
      <c r="H905" s="80"/>
      <c r="I905" s="134"/>
      <c r="J905" s="135"/>
      <c r="K905" s="136"/>
      <c r="L905" s="97"/>
      <c r="M905" s="98"/>
      <c r="N905" s="99"/>
      <c r="O905" s="84">
        <v>2</v>
      </c>
      <c r="P905" s="85"/>
      <c r="Q905" s="85"/>
      <c r="R905" s="86"/>
      <c r="S905" s="72">
        <v>544.59</v>
      </c>
      <c r="T905" s="73"/>
      <c r="U905" s="73"/>
      <c r="V905" s="74"/>
      <c r="W905" s="87">
        <f>ABS(S905/E904*10^6*I904)</f>
        <v>3.6234382542779375</v>
      </c>
      <c r="X905" s="70"/>
      <c r="Y905" s="70"/>
      <c r="Z905" s="71"/>
      <c r="AA905" s="94"/>
      <c r="AB905" s="96"/>
      <c r="AC905" s="94"/>
      <c r="AD905" s="96"/>
      <c r="AE905" s="72">
        <v>1</v>
      </c>
      <c r="AF905" s="73"/>
      <c r="AG905" s="74"/>
      <c r="AH905" s="72">
        <f t="shared" si="147"/>
        <v>1.3</v>
      </c>
      <c r="AI905" s="73"/>
      <c r="AJ905" s="74"/>
      <c r="AK905" s="78"/>
      <c r="AL905" s="79"/>
      <c r="AM905" s="80"/>
      <c r="AN905" s="88">
        <f>Z784*AH905*AK904</f>
        <v>65</v>
      </c>
      <c r="AO905" s="89"/>
      <c r="AP905" s="89"/>
      <c r="AQ905" s="90"/>
      <c r="AR905" s="88">
        <f>AH785*AH905*AK904</f>
        <v>19.5</v>
      </c>
      <c r="AS905" s="89"/>
      <c r="AT905" s="89"/>
      <c r="AU905" s="90"/>
      <c r="AV905" s="69">
        <f>AH359</f>
        <v>1095000</v>
      </c>
      <c r="AW905" s="70"/>
      <c r="AX905" s="70"/>
      <c r="AY905" s="71"/>
      <c r="AZ905" s="69" t="str">
        <f t="shared" si="148"/>
        <v>∞</v>
      </c>
      <c r="BA905" s="70"/>
      <c r="BB905" s="70"/>
      <c r="BC905" s="71"/>
      <c r="BD905" s="72">
        <f t="shared" si="149"/>
        <v>0</v>
      </c>
      <c r="BE905" s="73"/>
      <c r="BF905" s="74"/>
      <c r="BG905" s="78"/>
      <c r="BH905" s="79"/>
      <c r="BI905" s="80"/>
      <c r="BJ905" s="137"/>
      <c r="BK905" s="138"/>
      <c r="BL905" s="139"/>
    </row>
    <row r="906" spans="2:64" ht="18.75" customHeight="1">
      <c r="B906" s="94"/>
      <c r="C906" s="95"/>
      <c r="D906" s="96"/>
      <c r="E906" s="78"/>
      <c r="F906" s="79"/>
      <c r="G906" s="79"/>
      <c r="H906" s="80"/>
      <c r="I906" s="134"/>
      <c r="J906" s="135"/>
      <c r="K906" s="136"/>
      <c r="L906" s="91">
        <v>2</v>
      </c>
      <c r="M906" s="92"/>
      <c r="N906" s="93"/>
      <c r="O906" s="84">
        <v>1</v>
      </c>
      <c r="P906" s="85"/>
      <c r="Q906" s="85"/>
      <c r="R906" s="86"/>
      <c r="S906" s="72">
        <v>3707.64</v>
      </c>
      <c r="T906" s="73"/>
      <c r="U906" s="73"/>
      <c r="V906" s="74"/>
      <c r="W906" s="87">
        <f>ABS(S906/E904*10^6*I904)</f>
        <v>24.668841897741512</v>
      </c>
      <c r="X906" s="70"/>
      <c r="Y906" s="70"/>
      <c r="Z906" s="71"/>
      <c r="AA906" s="94"/>
      <c r="AB906" s="96"/>
      <c r="AC906" s="94"/>
      <c r="AD906" s="96"/>
      <c r="AE906" s="72">
        <v>1</v>
      </c>
      <c r="AF906" s="73"/>
      <c r="AG906" s="74"/>
      <c r="AH906" s="72">
        <f t="shared" si="147"/>
        <v>1.3</v>
      </c>
      <c r="AI906" s="73"/>
      <c r="AJ906" s="74"/>
      <c r="AK906" s="78"/>
      <c r="AL906" s="79"/>
      <c r="AM906" s="80"/>
      <c r="AN906" s="88">
        <f>Z784*AH906*AK904</f>
        <v>65</v>
      </c>
      <c r="AO906" s="89"/>
      <c r="AP906" s="89"/>
      <c r="AQ906" s="90"/>
      <c r="AR906" s="88">
        <f>AH785*AH906*AK904</f>
        <v>19.5</v>
      </c>
      <c r="AS906" s="89"/>
      <c r="AT906" s="89"/>
      <c r="AU906" s="90"/>
      <c r="AV906" s="69">
        <f>AH359</f>
        <v>1095000</v>
      </c>
      <c r="AW906" s="70"/>
      <c r="AX906" s="70"/>
      <c r="AY906" s="71"/>
      <c r="AZ906" s="69">
        <f t="shared" si="148"/>
        <v>36586745.615755305</v>
      </c>
      <c r="BA906" s="70"/>
      <c r="BB906" s="70"/>
      <c r="BC906" s="71"/>
      <c r="BD906" s="72">
        <f t="shared" si="149"/>
        <v>0.02992887127759353</v>
      </c>
      <c r="BE906" s="73"/>
      <c r="BF906" s="74"/>
      <c r="BG906" s="78"/>
      <c r="BH906" s="79"/>
      <c r="BI906" s="80"/>
      <c r="BJ906" s="137"/>
      <c r="BK906" s="138"/>
      <c r="BL906" s="139"/>
    </row>
    <row r="907" spans="2:64" ht="18.75" customHeight="1">
      <c r="B907" s="97"/>
      <c r="C907" s="98"/>
      <c r="D907" s="99"/>
      <c r="E907" s="81"/>
      <c r="F907" s="82"/>
      <c r="G907" s="82"/>
      <c r="H907" s="83"/>
      <c r="I907" s="140"/>
      <c r="J907" s="141"/>
      <c r="K907" s="142"/>
      <c r="L907" s="97"/>
      <c r="M907" s="98"/>
      <c r="N907" s="99"/>
      <c r="O907" s="84">
        <v>2</v>
      </c>
      <c r="P907" s="85"/>
      <c r="Q907" s="85"/>
      <c r="R907" s="86"/>
      <c r="S907" s="72">
        <v>1893.78</v>
      </c>
      <c r="T907" s="73"/>
      <c r="U907" s="73"/>
      <c r="V907" s="74"/>
      <c r="W907" s="87">
        <f>ABS(S907/E904*10^6*I904)</f>
        <v>12.600295446457835</v>
      </c>
      <c r="X907" s="70"/>
      <c r="Y907" s="70"/>
      <c r="Z907" s="71"/>
      <c r="AA907" s="97"/>
      <c r="AB907" s="99"/>
      <c r="AC907" s="97"/>
      <c r="AD907" s="99"/>
      <c r="AE907" s="72">
        <v>1</v>
      </c>
      <c r="AF907" s="73"/>
      <c r="AG907" s="74"/>
      <c r="AH907" s="72">
        <f t="shared" si="147"/>
        <v>1.3</v>
      </c>
      <c r="AI907" s="73"/>
      <c r="AJ907" s="74"/>
      <c r="AK907" s="81"/>
      <c r="AL907" s="82"/>
      <c r="AM907" s="83"/>
      <c r="AN907" s="88">
        <f>Z784*AH907*AK904</f>
        <v>65</v>
      </c>
      <c r="AO907" s="89"/>
      <c r="AP907" s="89"/>
      <c r="AQ907" s="90"/>
      <c r="AR907" s="88">
        <f>AH785*AH907*AK904</f>
        <v>19.5</v>
      </c>
      <c r="AS907" s="89"/>
      <c r="AT907" s="89"/>
      <c r="AU907" s="90"/>
      <c r="AV907" s="69">
        <f>AH359</f>
        <v>1095000</v>
      </c>
      <c r="AW907" s="70"/>
      <c r="AX907" s="70"/>
      <c r="AY907" s="71"/>
      <c r="AZ907" s="69" t="str">
        <f t="shared" si="148"/>
        <v>∞</v>
      </c>
      <c r="BA907" s="70"/>
      <c r="BB907" s="70"/>
      <c r="BC907" s="71"/>
      <c r="BD907" s="72">
        <f t="shared" si="149"/>
        <v>0</v>
      </c>
      <c r="BE907" s="73"/>
      <c r="BF907" s="74"/>
      <c r="BG907" s="81"/>
      <c r="BH907" s="82"/>
      <c r="BI907" s="83"/>
      <c r="BJ907" s="122"/>
      <c r="BK907" s="123"/>
      <c r="BL907" s="124"/>
    </row>
    <row r="908" spans="2:64" ht="18.75" customHeight="1">
      <c r="B908" s="91">
        <v>1502</v>
      </c>
      <c r="C908" s="92"/>
      <c r="D908" s="93"/>
      <c r="E908" s="130">
        <v>161861132000</v>
      </c>
      <c r="F908" s="76"/>
      <c r="G908" s="76"/>
      <c r="H908" s="77"/>
      <c r="I908" s="131">
        <v>850</v>
      </c>
      <c r="J908" s="132"/>
      <c r="K908" s="133"/>
      <c r="L908" s="91">
        <v>1</v>
      </c>
      <c r="M908" s="92"/>
      <c r="N908" s="93"/>
      <c r="O908" s="84">
        <v>1</v>
      </c>
      <c r="P908" s="85"/>
      <c r="Q908" s="85"/>
      <c r="R908" s="86"/>
      <c r="S908" s="72">
        <v>981.03</v>
      </c>
      <c r="T908" s="73"/>
      <c r="U908" s="73"/>
      <c r="V908" s="74"/>
      <c r="W908" s="87">
        <f>ABS(S908/E908*10^6*I908)</f>
        <v>5.151795799871213</v>
      </c>
      <c r="X908" s="70"/>
      <c r="Y908" s="70"/>
      <c r="Z908" s="71"/>
      <c r="AA908" s="91">
        <v>14</v>
      </c>
      <c r="AB908" s="93"/>
      <c r="AC908" s="91">
        <v>12</v>
      </c>
      <c r="AD908" s="93"/>
      <c r="AE908" s="72">
        <v>8.644588</v>
      </c>
      <c r="AF908" s="73"/>
      <c r="AG908" s="74"/>
      <c r="AH908" s="72">
        <f t="shared" si="147"/>
        <v>1.3</v>
      </c>
      <c r="AI908" s="73"/>
      <c r="AJ908" s="74"/>
      <c r="AK908" s="75">
        <f>IF(AA908&lt;25,1,IF(AC908&lt;=12,1,(25/AA908)^(1/4)))</f>
        <v>1</v>
      </c>
      <c r="AL908" s="76"/>
      <c r="AM908" s="77"/>
      <c r="AN908" s="88">
        <f>Z784*AH908*AK908</f>
        <v>65</v>
      </c>
      <c r="AO908" s="89"/>
      <c r="AP908" s="89"/>
      <c r="AQ908" s="90"/>
      <c r="AR908" s="88">
        <f>AH785*AH908*AK908</f>
        <v>19.5</v>
      </c>
      <c r="AS908" s="89"/>
      <c r="AT908" s="89"/>
      <c r="AU908" s="90"/>
      <c r="AV908" s="69">
        <f>AH359</f>
        <v>1095000</v>
      </c>
      <c r="AW908" s="70"/>
      <c r="AX908" s="70"/>
      <c r="AY908" s="71"/>
      <c r="AZ908" s="69" t="str">
        <f t="shared" si="148"/>
        <v>∞</v>
      </c>
      <c r="BA908" s="70"/>
      <c r="BB908" s="70"/>
      <c r="BC908" s="71"/>
      <c r="BD908" s="72">
        <f t="shared" si="149"/>
        <v>0</v>
      </c>
      <c r="BE908" s="73"/>
      <c r="BF908" s="74"/>
      <c r="BG908" s="75">
        <f>SUM(BD908:BD911)</f>
        <v>0</v>
      </c>
      <c r="BH908" s="76"/>
      <c r="BI908" s="77"/>
      <c r="BJ908" s="114" t="str">
        <f>IF(BG908&lt;=1,"O.K","N.G")</f>
        <v>O.K</v>
      </c>
      <c r="BK908" s="117"/>
      <c r="BL908" s="118"/>
    </row>
    <row r="909" spans="2:64" ht="18.75" customHeight="1">
      <c r="B909" s="94"/>
      <c r="C909" s="95"/>
      <c r="D909" s="96"/>
      <c r="E909" s="78"/>
      <c r="F909" s="79"/>
      <c r="G909" s="79"/>
      <c r="H909" s="80"/>
      <c r="I909" s="134"/>
      <c r="J909" s="135"/>
      <c r="K909" s="136"/>
      <c r="L909" s="97"/>
      <c r="M909" s="98"/>
      <c r="N909" s="99"/>
      <c r="O909" s="84">
        <v>2</v>
      </c>
      <c r="P909" s="85"/>
      <c r="Q909" s="85"/>
      <c r="R909" s="86"/>
      <c r="S909" s="72">
        <v>11.72</v>
      </c>
      <c r="T909" s="73"/>
      <c r="U909" s="73"/>
      <c r="V909" s="74"/>
      <c r="W909" s="87">
        <f>ABS(S909/E908*10^6*I908)</f>
        <v>0.061546585501453185</v>
      </c>
      <c r="X909" s="70"/>
      <c r="Y909" s="70"/>
      <c r="Z909" s="71"/>
      <c r="AA909" s="94"/>
      <c r="AB909" s="96"/>
      <c r="AC909" s="94"/>
      <c r="AD909" s="96"/>
      <c r="AE909" s="72">
        <v>1.016218</v>
      </c>
      <c r="AF909" s="73"/>
      <c r="AG909" s="74"/>
      <c r="AH909" s="72">
        <f t="shared" si="147"/>
        <v>1.3</v>
      </c>
      <c r="AI909" s="73"/>
      <c r="AJ909" s="74"/>
      <c r="AK909" s="78"/>
      <c r="AL909" s="79"/>
      <c r="AM909" s="80"/>
      <c r="AN909" s="88">
        <f>Z784*AH909*AK908</f>
        <v>65</v>
      </c>
      <c r="AO909" s="89"/>
      <c r="AP909" s="89"/>
      <c r="AQ909" s="90"/>
      <c r="AR909" s="88">
        <f>AH785*AH909*AK908</f>
        <v>19.5</v>
      </c>
      <c r="AS909" s="89"/>
      <c r="AT909" s="89"/>
      <c r="AU909" s="90"/>
      <c r="AV909" s="69">
        <f>AH359</f>
        <v>1095000</v>
      </c>
      <c r="AW909" s="70"/>
      <c r="AX909" s="70"/>
      <c r="AY909" s="71"/>
      <c r="AZ909" s="69" t="str">
        <f t="shared" si="148"/>
        <v>∞</v>
      </c>
      <c r="BA909" s="70"/>
      <c r="BB909" s="70"/>
      <c r="BC909" s="71"/>
      <c r="BD909" s="72">
        <f t="shared" si="149"/>
        <v>0</v>
      </c>
      <c r="BE909" s="73"/>
      <c r="BF909" s="74"/>
      <c r="BG909" s="78"/>
      <c r="BH909" s="79"/>
      <c r="BI909" s="80"/>
      <c r="BJ909" s="137"/>
      <c r="BK909" s="138"/>
      <c r="BL909" s="139"/>
    </row>
    <row r="910" spans="2:64" ht="18.75" customHeight="1">
      <c r="B910" s="94"/>
      <c r="C910" s="95"/>
      <c r="D910" s="96"/>
      <c r="E910" s="78"/>
      <c r="F910" s="79"/>
      <c r="G910" s="79"/>
      <c r="H910" s="80"/>
      <c r="I910" s="134"/>
      <c r="J910" s="135"/>
      <c r="K910" s="136"/>
      <c r="L910" s="91">
        <v>2</v>
      </c>
      <c r="M910" s="92"/>
      <c r="N910" s="93"/>
      <c r="O910" s="84">
        <v>1</v>
      </c>
      <c r="P910" s="85"/>
      <c r="Q910" s="85"/>
      <c r="R910" s="86"/>
      <c r="S910" s="72">
        <v>3332.23</v>
      </c>
      <c r="T910" s="73"/>
      <c r="U910" s="73"/>
      <c r="V910" s="74"/>
      <c r="W910" s="87">
        <f>ABS(S910/E908*10^6*I908)</f>
        <v>17.49892308920711</v>
      </c>
      <c r="X910" s="70"/>
      <c r="Y910" s="70"/>
      <c r="Z910" s="71"/>
      <c r="AA910" s="94"/>
      <c r="AB910" s="96"/>
      <c r="AC910" s="94"/>
      <c r="AD910" s="96"/>
      <c r="AE910" s="72">
        <v>1</v>
      </c>
      <c r="AF910" s="73"/>
      <c r="AG910" s="74"/>
      <c r="AH910" s="72">
        <f t="shared" si="147"/>
        <v>1.3</v>
      </c>
      <c r="AI910" s="73"/>
      <c r="AJ910" s="74"/>
      <c r="AK910" s="78"/>
      <c r="AL910" s="79"/>
      <c r="AM910" s="80"/>
      <c r="AN910" s="88">
        <f>Z784*AH910*AK908</f>
        <v>65</v>
      </c>
      <c r="AO910" s="89"/>
      <c r="AP910" s="89"/>
      <c r="AQ910" s="90"/>
      <c r="AR910" s="88">
        <f>AH785*AH910*AK908</f>
        <v>19.5</v>
      </c>
      <c r="AS910" s="89"/>
      <c r="AT910" s="89"/>
      <c r="AU910" s="90"/>
      <c r="AV910" s="69">
        <f>AH359</f>
        <v>1095000</v>
      </c>
      <c r="AW910" s="70"/>
      <c r="AX910" s="70"/>
      <c r="AY910" s="71"/>
      <c r="AZ910" s="69" t="str">
        <f t="shared" si="148"/>
        <v>∞</v>
      </c>
      <c r="BA910" s="70"/>
      <c r="BB910" s="70"/>
      <c r="BC910" s="71"/>
      <c r="BD910" s="72">
        <f t="shared" si="149"/>
        <v>0</v>
      </c>
      <c r="BE910" s="73"/>
      <c r="BF910" s="74"/>
      <c r="BG910" s="78"/>
      <c r="BH910" s="79"/>
      <c r="BI910" s="80"/>
      <c r="BJ910" s="137"/>
      <c r="BK910" s="138"/>
      <c r="BL910" s="139"/>
    </row>
    <row r="911" spans="2:64" ht="18.75" customHeight="1">
      <c r="B911" s="97"/>
      <c r="C911" s="98"/>
      <c r="D911" s="99"/>
      <c r="E911" s="81"/>
      <c r="F911" s="82"/>
      <c r="G911" s="82"/>
      <c r="H911" s="83"/>
      <c r="I911" s="140"/>
      <c r="J911" s="141"/>
      <c r="K911" s="142"/>
      <c r="L911" s="97"/>
      <c r="M911" s="98"/>
      <c r="N911" s="99"/>
      <c r="O911" s="84">
        <v>2</v>
      </c>
      <c r="P911" s="85"/>
      <c r="Q911" s="85"/>
      <c r="R911" s="86"/>
      <c r="S911" s="72">
        <v>21.21</v>
      </c>
      <c r="T911" s="73"/>
      <c r="U911" s="73"/>
      <c r="V911" s="74"/>
      <c r="W911" s="87">
        <f>ABS(S911/E908*10^6*I908)</f>
        <v>0.11138251522916572</v>
      </c>
      <c r="X911" s="70"/>
      <c r="Y911" s="70"/>
      <c r="Z911" s="71"/>
      <c r="AA911" s="97"/>
      <c r="AB911" s="99"/>
      <c r="AC911" s="97"/>
      <c r="AD911" s="99"/>
      <c r="AE911" s="72">
        <v>1.029115</v>
      </c>
      <c r="AF911" s="73"/>
      <c r="AG911" s="74"/>
      <c r="AH911" s="72">
        <f t="shared" si="147"/>
        <v>1.3</v>
      </c>
      <c r="AI911" s="73"/>
      <c r="AJ911" s="74"/>
      <c r="AK911" s="81"/>
      <c r="AL911" s="82"/>
      <c r="AM911" s="83"/>
      <c r="AN911" s="88">
        <f>Z784*AH911*AK908</f>
        <v>65</v>
      </c>
      <c r="AO911" s="89"/>
      <c r="AP911" s="89"/>
      <c r="AQ911" s="90"/>
      <c r="AR911" s="88">
        <f>AH785*AH911*AK908</f>
        <v>19.5</v>
      </c>
      <c r="AS911" s="89"/>
      <c r="AT911" s="89"/>
      <c r="AU911" s="90"/>
      <c r="AV911" s="69">
        <f>AH359</f>
        <v>1095000</v>
      </c>
      <c r="AW911" s="70"/>
      <c r="AX911" s="70"/>
      <c r="AY911" s="71"/>
      <c r="AZ911" s="69" t="str">
        <f t="shared" si="148"/>
        <v>∞</v>
      </c>
      <c r="BA911" s="70"/>
      <c r="BB911" s="70"/>
      <c r="BC911" s="71"/>
      <c r="BD911" s="72">
        <f t="shared" si="149"/>
        <v>0</v>
      </c>
      <c r="BE911" s="73"/>
      <c r="BF911" s="74"/>
      <c r="BG911" s="81"/>
      <c r="BH911" s="82"/>
      <c r="BI911" s="83"/>
      <c r="BJ911" s="122"/>
      <c r="BK911" s="123"/>
      <c r="BL911" s="124"/>
    </row>
    <row r="912" spans="2:64" ht="18.75" customHeight="1">
      <c r="B912" s="91">
        <v>1902</v>
      </c>
      <c r="C912" s="92"/>
      <c r="D912" s="93"/>
      <c r="E912" s="130">
        <v>161861132000</v>
      </c>
      <c r="F912" s="76"/>
      <c r="G912" s="76"/>
      <c r="H912" s="77"/>
      <c r="I912" s="131">
        <v>850</v>
      </c>
      <c r="J912" s="132"/>
      <c r="K912" s="133"/>
      <c r="L912" s="91">
        <v>1</v>
      </c>
      <c r="M912" s="92"/>
      <c r="N912" s="93"/>
      <c r="O912" s="84">
        <v>1</v>
      </c>
      <c r="P912" s="85"/>
      <c r="Q912" s="85"/>
      <c r="R912" s="86"/>
      <c r="S912" s="72">
        <v>1033.04</v>
      </c>
      <c r="T912" s="73"/>
      <c r="U912" s="73"/>
      <c r="V912" s="74"/>
      <c r="W912" s="87">
        <f>ABS(S912/E912*10^6*I912)</f>
        <v>5.424921901571774</v>
      </c>
      <c r="X912" s="70"/>
      <c r="Y912" s="70"/>
      <c r="Z912" s="71"/>
      <c r="AA912" s="91">
        <v>14</v>
      </c>
      <c r="AB912" s="93"/>
      <c r="AC912" s="91">
        <v>12</v>
      </c>
      <c r="AD912" s="93"/>
      <c r="AE912" s="72">
        <v>1</v>
      </c>
      <c r="AF912" s="73"/>
      <c r="AG912" s="74"/>
      <c r="AH912" s="72">
        <f t="shared" si="147"/>
        <v>1.3</v>
      </c>
      <c r="AI912" s="73"/>
      <c r="AJ912" s="74"/>
      <c r="AK912" s="75">
        <f>IF(AA912&lt;25,1,IF(AC912&lt;=12,1,(25/AA912)^(1/4)))</f>
        <v>1</v>
      </c>
      <c r="AL912" s="76"/>
      <c r="AM912" s="77"/>
      <c r="AN912" s="88">
        <f>Z784*AH912*AK912</f>
        <v>65</v>
      </c>
      <c r="AO912" s="89"/>
      <c r="AP912" s="89"/>
      <c r="AQ912" s="90"/>
      <c r="AR912" s="88">
        <f>AH785*AH912*AK912</f>
        <v>19.5</v>
      </c>
      <c r="AS912" s="89"/>
      <c r="AT912" s="89"/>
      <c r="AU912" s="90"/>
      <c r="AV912" s="69">
        <f>AH359</f>
        <v>1095000</v>
      </c>
      <c r="AW912" s="70"/>
      <c r="AX912" s="70"/>
      <c r="AY912" s="71"/>
      <c r="AZ912" s="69" t="str">
        <f t="shared" si="148"/>
        <v>∞</v>
      </c>
      <c r="BA912" s="70"/>
      <c r="BB912" s="70"/>
      <c r="BC912" s="71"/>
      <c r="BD912" s="72">
        <f t="shared" si="149"/>
        <v>0</v>
      </c>
      <c r="BE912" s="73"/>
      <c r="BF912" s="74"/>
      <c r="BG912" s="75">
        <f>SUM(BD912:BD915)</f>
        <v>0</v>
      </c>
      <c r="BH912" s="76"/>
      <c r="BI912" s="77"/>
      <c r="BJ912" s="114" t="str">
        <f>IF(BG912&lt;=1,"O.K","N.G")</f>
        <v>O.K</v>
      </c>
      <c r="BK912" s="117"/>
      <c r="BL912" s="118"/>
    </row>
    <row r="913" spans="2:64" ht="18.75" customHeight="1">
      <c r="B913" s="94"/>
      <c r="C913" s="95"/>
      <c r="D913" s="96"/>
      <c r="E913" s="78"/>
      <c r="F913" s="79"/>
      <c r="G913" s="79"/>
      <c r="H913" s="80"/>
      <c r="I913" s="134"/>
      <c r="J913" s="135"/>
      <c r="K913" s="136"/>
      <c r="L913" s="97"/>
      <c r="M913" s="98"/>
      <c r="N913" s="99"/>
      <c r="O913" s="84">
        <v>2</v>
      </c>
      <c r="P913" s="85"/>
      <c r="Q913" s="85"/>
      <c r="R913" s="86"/>
      <c r="S913" s="72">
        <v>143.23</v>
      </c>
      <c r="T913" s="73"/>
      <c r="U913" s="73"/>
      <c r="V913" s="74"/>
      <c r="W913" s="87">
        <f>ABS(S913/E912*10^6*I912)</f>
        <v>0.7521601912434419</v>
      </c>
      <c r="X913" s="70"/>
      <c r="Y913" s="70"/>
      <c r="Z913" s="71"/>
      <c r="AA913" s="94"/>
      <c r="AB913" s="96"/>
      <c r="AC913" s="94"/>
      <c r="AD913" s="96"/>
      <c r="AE913" s="72">
        <v>1</v>
      </c>
      <c r="AF913" s="73"/>
      <c r="AG913" s="74"/>
      <c r="AH913" s="72">
        <f t="shared" si="147"/>
        <v>1.3</v>
      </c>
      <c r="AI913" s="73"/>
      <c r="AJ913" s="74"/>
      <c r="AK913" s="78"/>
      <c r="AL913" s="79"/>
      <c r="AM913" s="80"/>
      <c r="AN913" s="88">
        <f>Z784*AH913*AK912</f>
        <v>65</v>
      </c>
      <c r="AO913" s="89"/>
      <c r="AP913" s="89"/>
      <c r="AQ913" s="90"/>
      <c r="AR913" s="88">
        <f>AH785*AH913*AK912</f>
        <v>19.5</v>
      </c>
      <c r="AS913" s="89"/>
      <c r="AT913" s="89"/>
      <c r="AU913" s="90"/>
      <c r="AV913" s="69">
        <f>AH359</f>
        <v>1095000</v>
      </c>
      <c r="AW913" s="70"/>
      <c r="AX913" s="70"/>
      <c r="AY913" s="71"/>
      <c r="AZ913" s="69" t="str">
        <f t="shared" si="148"/>
        <v>∞</v>
      </c>
      <c r="BA913" s="70"/>
      <c r="BB913" s="70"/>
      <c r="BC913" s="71"/>
      <c r="BD913" s="72">
        <f t="shared" si="149"/>
        <v>0</v>
      </c>
      <c r="BE913" s="73"/>
      <c r="BF913" s="74"/>
      <c r="BG913" s="78"/>
      <c r="BH913" s="79"/>
      <c r="BI913" s="80"/>
      <c r="BJ913" s="137"/>
      <c r="BK913" s="138"/>
      <c r="BL913" s="139"/>
    </row>
    <row r="914" spans="2:64" ht="18.75" customHeight="1">
      <c r="B914" s="94"/>
      <c r="C914" s="95"/>
      <c r="D914" s="96"/>
      <c r="E914" s="78"/>
      <c r="F914" s="79"/>
      <c r="G914" s="79"/>
      <c r="H914" s="80"/>
      <c r="I914" s="134"/>
      <c r="J914" s="135"/>
      <c r="K914" s="136"/>
      <c r="L914" s="91">
        <v>2</v>
      </c>
      <c r="M914" s="92"/>
      <c r="N914" s="93"/>
      <c r="O914" s="84">
        <v>1</v>
      </c>
      <c r="P914" s="85"/>
      <c r="Q914" s="85"/>
      <c r="R914" s="86"/>
      <c r="S914" s="72">
        <v>3591.41</v>
      </c>
      <c r="T914" s="73"/>
      <c r="U914" s="73"/>
      <c r="V914" s="74"/>
      <c r="W914" s="87">
        <f>ABS(S914/E912*10^6*I912)</f>
        <v>18.859984866533615</v>
      </c>
      <c r="X914" s="70"/>
      <c r="Y914" s="70"/>
      <c r="Z914" s="71"/>
      <c r="AA914" s="94"/>
      <c r="AB914" s="96"/>
      <c r="AC914" s="94"/>
      <c r="AD914" s="96"/>
      <c r="AE914" s="72">
        <v>1</v>
      </c>
      <c r="AF914" s="73"/>
      <c r="AG914" s="74"/>
      <c r="AH914" s="72">
        <f t="shared" si="147"/>
        <v>1.3</v>
      </c>
      <c r="AI914" s="73"/>
      <c r="AJ914" s="74"/>
      <c r="AK914" s="78"/>
      <c r="AL914" s="79"/>
      <c r="AM914" s="80"/>
      <c r="AN914" s="88">
        <f>Z784*AH914*AK912</f>
        <v>65</v>
      </c>
      <c r="AO914" s="89"/>
      <c r="AP914" s="89"/>
      <c r="AQ914" s="90"/>
      <c r="AR914" s="88">
        <f>AH785*AH914*AK912</f>
        <v>19.5</v>
      </c>
      <c r="AS914" s="89"/>
      <c r="AT914" s="89"/>
      <c r="AU914" s="90"/>
      <c r="AV914" s="69">
        <f>AH359</f>
        <v>1095000</v>
      </c>
      <c r="AW914" s="70"/>
      <c r="AX914" s="70"/>
      <c r="AY914" s="71"/>
      <c r="AZ914" s="69" t="str">
        <f t="shared" si="148"/>
        <v>∞</v>
      </c>
      <c r="BA914" s="70"/>
      <c r="BB914" s="70"/>
      <c r="BC914" s="71"/>
      <c r="BD914" s="72">
        <f t="shared" si="149"/>
        <v>0</v>
      </c>
      <c r="BE914" s="73"/>
      <c r="BF914" s="74"/>
      <c r="BG914" s="78"/>
      <c r="BH914" s="79"/>
      <c r="BI914" s="80"/>
      <c r="BJ914" s="137"/>
      <c r="BK914" s="138"/>
      <c r="BL914" s="139"/>
    </row>
    <row r="915" spans="2:64" ht="18.75" customHeight="1">
      <c r="B915" s="97"/>
      <c r="C915" s="98"/>
      <c r="D915" s="99"/>
      <c r="E915" s="81"/>
      <c r="F915" s="82"/>
      <c r="G915" s="82"/>
      <c r="H915" s="83"/>
      <c r="I915" s="140"/>
      <c r="J915" s="141"/>
      <c r="K915" s="142"/>
      <c r="L915" s="97"/>
      <c r="M915" s="98"/>
      <c r="N915" s="99"/>
      <c r="O915" s="84">
        <v>2</v>
      </c>
      <c r="P915" s="85"/>
      <c r="Q915" s="85"/>
      <c r="R915" s="86"/>
      <c r="S915" s="72">
        <v>324.57</v>
      </c>
      <c r="T915" s="73"/>
      <c r="U915" s="73"/>
      <c r="V915" s="74"/>
      <c r="W915" s="87">
        <f>ABS(S915/E912*10^6*I912)</f>
        <v>1.7044518136695102</v>
      </c>
      <c r="X915" s="70"/>
      <c r="Y915" s="70"/>
      <c r="Z915" s="71"/>
      <c r="AA915" s="97"/>
      <c r="AB915" s="99"/>
      <c r="AC915" s="97"/>
      <c r="AD915" s="99"/>
      <c r="AE915" s="72">
        <v>1</v>
      </c>
      <c r="AF915" s="73"/>
      <c r="AG915" s="74"/>
      <c r="AH915" s="72">
        <f t="shared" si="147"/>
        <v>1.3</v>
      </c>
      <c r="AI915" s="73"/>
      <c r="AJ915" s="74"/>
      <c r="AK915" s="81"/>
      <c r="AL915" s="82"/>
      <c r="AM915" s="83"/>
      <c r="AN915" s="88">
        <f>Z784*AH915*AK912</f>
        <v>65</v>
      </c>
      <c r="AO915" s="89"/>
      <c r="AP915" s="89"/>
      <c r="AQ915" s="90"/>
      <c r="AR915" s="88">
        <f>AH785*AH915*AK912</f>
        <v>19.5</v>
      </c>
      <c r="AS915" s="89"/>
      <c r="AT915" s="89"/>
      <c r="AU915" s="90"/>
      <c r="AV915" s="69">
        <f>AH359</f>
        <v>1095000</v>
      </c>
      <c r="AW915" s="70"/>
      <c r="AX915" s="70"/>
      <c r="AY915" s="71"/>
      <c r="AZ915" s="69" t="str">
        <f t="shared" si="148"/>
        <v>∞</v>
      </c>
      <c r="BA915" s="70"/>
      <c r="BB915" s="70"/>
      <c r="BC915" s="71"/>
      <c r="BD915" s="72">
        <f t="shared" si="149"/>
        <v>0</v>
      </c>
      <c r="BE915" s="73"/>
      <c r="BF915" s="74"/>
      <c r="BG915" s="81"/>
      <c r="BH915" s="82"/>
      <c r="BI915" s="83"/>
      <c r="BJ915" s="122"/>
      <c r="BK915" s="123"/>
      <c r="BL915" s="124"/>
    </row>
    <row r="916" spans="2:64" ht="18.75" customHeight="1">
      <c r="B916" s="91">
        <v>2002</v>
      </c>
      <c r="C916" s="92"/>
      <c r="D916" s="93"/>
      <c r="E916" s="130">
        <v>195223979166.666</v>
      </c>
      <c r="F916" s="76"/>
      <c r="G916" s="76"/>
      <c r="H916" s="77"/>
      <c r="I916" s="131">
        <v>845</v>
      </c>
      <c r="J916" s="132"/>
      <c r="K916" s="133"/>
      <c r="L916" s="91">
        <v>1</v>
      </c>
      <c r="M916" s="92"/>
      <c r="N916" s="93"/>
      <c r="O916" s="84">
        <v>1</v>
      </c>
      <c r="P916" s="85"/>
      <c r="Q916" s="85"/>
      <c r="R916" s="86"/>
      <c r="S916" s="72">
        <v>1202.19</v>
      </c>
      <c r="T916" s="73"/>
      <c r="U916" s="73"/>
      <c r="V916" s="74"/>
      <c r="W916" s="87">
        <f>ABS(S916/E916*10^6*I916)</f>
        <v>5.20351318693669</v>
      </c>
      <c r="X916" s="70"/>
      <c r="Y916" s="70"/>
      <c r="Z916" s="71"/>
      <c r="AA916" s="91">
        <v>14</v>
      </c>
      <c r="AB916" s="93"/>
      <c r="AC916" s="91">
        <v>12</v>
      </c>
      <c r="AD916" s="93"/>
      <c r="AE916" s="72">
        <v>1</v>
      </c>
      <c r="AF916" s="73"/>
      <c r="AG916" s="74"/>
      <c r="AH916" s="72">
        <f aca="true" t="shared" si="150" ref="AH916:AH935">IF(AE916&lt;=-1,1.3*(1-AE916)/(1.6-AE916),IF(AE916&lt;1,1,1.3))</f>
        <v>1.3</v>
      </c>
      <c r="AI916" s="73"/>
      <c r="AJ916" s="74"/>
      <c r="AK916" s="75">
        <f>IF(AA916&lt;25,1,IF(AC916&lt;=12,1,(25/AA916)^(1/4)))</f>
        <v>1</v>
      </c>
      <c r="AL916" s="76"/>
      <c r="AM916" s="77"/>
      <c r="AN916" s="88">
        <f>Z784*AH916*AK916</f>
        <v>65</v>
      </c>
      <c r="AO916" s="89"/>
      <c r="AP916" s="89"/>
      <c r="AQ916" s="90"/>
      <c r="AR916" s="88">
        <f>AH785*AH916*AK916</f>
        <v>19.5</v>
      </c>
      <c r="AS916" s="89"/>
      <c r="AT916" s="89"/>
      <c r="AU916" s="90"/>
      <c r="AV916" s="69">
        <f>AH359</f>
        <v>1095000</v>
      </c>
      <c r="AW916" s="70"/>
      <c r="AX916" s="70"/>
      <c r="AY916" s="71"/>
      <c r="AZ916" s="69" t="str">
        <f aca="true" t="shared" si="151" ref="AZ916:AZ935">IF(W916&lt;=AR916,"∞",2*10^6*AN916^3/W916^3)</f>
        <v>∞</v>
      </c>
      <c r="BA916" s="70"/>
      <c r="BB916" s="70"/>
      <c r="BC916" s="71"/>
      <c r="BD916" s="72">
        <f aca="true" t="shared" si="152" ref="BD916:BD935">IF(W916&lt;=AR916,0,AV916/AZ916)</f>
        <v>0</v>
      </c>
      <c r="BE916" s="73"/>
      <c r="BF916" s="74"/>
      <c r="BG916" s="75">
        <f>SUM(BD916:BD919)</f>
        <v>0</v>
      </c>
      <c r="BH916" s="76"/>
      <c r="BI916" s="77"/>
      <c r="BJ916" s="114" t="str">
        <f>IF(BG916&lt;=1,"O.K","N.G")</f>
        <v>O.K</v>
      </c>
      <c r="BK916" s="117"/>
      <c r="BL916" s="118"/>
    </row>
    <row r="917" spans="2:64" ht="18.75" customHeight="1">
      <c r="B917" s="94"/>
      <c r="C917" s="95"/>
      <c r="D917" s="96"/>
      <c r="E917" s="78"/>
      <c r="F917" s="79"/>
      <c r="G917" s="79"/>
      <c r="H917" s="80"/>
      <c r="I917" s="134"/>
      <c r="J917" s="135"/>
      <c r="K917" s="136"/>
      <c r="L917" s="97"/>
      <c r="M917" s="98"/>
      <c r="N917" s="99"/>
      <c r="O917" s="84">
        <v>2</v>
      </c>
      <c r="P917" s="85"/>
      <c r="Q917" s="85"/>
      <c r="R917" s="86"/>
      <c r="S917" s="72">
        <v>116.61</v>
      </c>
      <c r="T917" s="73"/>
      <c r="U917" s="73"/>
      <c r="V917" s="74"/>
      <c r="W917" s="87">
        <f>ABS(S917/E916*10^6*I916)</f>
        <v>0.5047302612138576</v>
      </c>
      <c r="X917" s="70"/>
      <c r="Y917" s="70"/>
      <c r="Z917" s="71"/>
      <c r="AA917" s="94"/>
      <c r="AB917" s="96"/>
      <c r="AC917" s="94"/>
      <c r="AD917" s="96"/>
      <c r="AE917" s="72">
        <v>1</v>
      </c>
      <c r="AF917" s="73"/>
      <c r="AG917" s="74"/>
      <c r="AH917" s="72">
        <f t="shared" si="150"/>
        <v>1.3</v>
      </c>
      <c r="AI917" s="73"/>
      <c r="AJ917" s="74"/>
      <c r="AK917" s="78"/>
      <c r="AL917" s="79"/>
      <c r="AM917" s="80"/>
      <c r="AN917" s="88">
        <f>Z784*AH917*AK916</f>
        <v>65</v>
      </c>
      <c r="AO917" s="89"/>
      <c r="AP917" s="89"/>
      <c r="AQ917" s="90"/>
      <c r="AR917" s="88">
        <f>AH785*AH917*AK916</f>
        <v>19.5</v>
      </c>
      <c r="AS917" s="89"/>
      <c r="AT917" s="89"/>
      <c r="AU917" s="90"/>
      <c r="AV917" s="69">
        <f>AH359</f>
        <v>1095000</v>
      </c>
      <c r="AW917" s="70"/>
      <c r="AX917" s="70"/>
      <c r="AY917" s="71"/>
      <c r="AZ917" s="69" t="str">
        <f t="shared" si="151"/>
        <v>∞</v>
      </c>
      <c r="BA917" s="70"/>
      <c r="BB917" s="70"/>
      <c r="BC917" s="71"/>
      <c r="BD917" s="72">
        <f t="shared" si="152"/>
        <v>0</v>
      </c>
      <c r="BE917" s="73"/>
      <c r="BF917" s="74"/>
      <c r="BG917" s="78"/>
      <c r="BH917" s="79"/>
      <c r="BI917" s="80"/>
      <c r="BJ917" s="137"/>
      <c r="BK917" s="138"/>
      <c r="BL917" s="139"/>
    </row>
    <row r="918" spans="2:64" ht="18.75" customHeight="1">
      <c r="B918" s="94"/>
      <c r="C918" s="95"/>
      <c r="D918" s="96"/>
      <c r="E918" s="78"/>
      <c r="F918" s="79"/>
      <c r="G918" s="79"/>
      <c r="H918" s="80"/>
      <c r="I918" s="134"/>
      <c r="J918" s="135"/>
      <c r="K918" s="136"/>
      <c r="L918" s="91">
        <v>2</v>
      </c>
      <c r="M918" s="92"/>
      <c r="N918" s="93"/>
      <c r="O918" s="84">
        <v>1</v>
      </c>
      <c r="P918" s="85"/>
      <c r="Q918" s="85"/>
      <c r="R918" s="86"/>
      <c r="S918" s="72">
        <v>4224.62</v>
      </c>
      <c r="T918" s="73"/>
      <c r="U918" s="73"/>
      <c r="V918" s="74"/>
      <c r="W918" s="87">
        <f>ABS(S918/E916*10^6*I916)</f>
        <v>18.285683527392905</v>
      </c>
      <c r="X918" s="70"/>
      <c r="Y918" s="70"/>
      <c r="Z918" s="71"/>
      <c r="AA918" s="94"/>
      <c r="AB918" s="96"/>
      <c r="AC918" s="94"/>
      <c r="AD918" s="96"/>
      <c r="AE918" s="72">
        <v>1</v>
      </c>
      <c r="AF918" s="73"/>
      <c r="AG918" s="74"/>
      <c r="AH918" s="72">
        <f t="shared" si="150"/>
        <v>1.3</v>
      </c>
      <c r="AI918" s="73"/>
      <c r="AJ918" s="74"/>
      <c r="AK918" s="78"/>
      <c r="AL918" s="79"/>
      <c r="AM918" s="80"/>
      <c r="AN918" s="88">
        <f>Z784*AH918*AK916</f>
        <v>65</v>
      </c>
      <c r="AO918" s="89"/>
      <c r="AP918" s="89"/>
      <c r="AQ918" s="90"/>
      <c r="AR918" s="88">
        <f>AH785*AH918*AK916</f>
        <v>19.5</v>
      </c>
      <c r="AS918" s="89"/>
      <c r="AT918" s="89"/>
      <c r="AU918" s="90"/>
      <c r="AV918" s="69">
        <f>AH359</f>
        <v>1095000</v>
      </c>
      <c r="AW918" s="70"/>
      <c r="AX918" s="70"/>
      <c r="AY918" s="71"/>
      <c r="AZ918" s="69" t="str">
        <f t="shared" si="151"/>
        <v>∞</v>
      </c>
      <c r="BA918" s="70"/>
      <c r="BB918" s="70"/>
      <c r="BC918" s="71"/>
      <c r="BD918" s="72">
        <f t="shared" si="152"/>
        <v>0</v>
      </c>
      <c r="BE918" s="73"/>
      <c r="BF918" s="74"/>
      <c r="BG918" s="78"/>
      <c r="BH918" s="79"/>
      <c r="BI918" s="80"/>
      <c r="BJ918" s="137"/>
      <c r="BK918" s="138"/>
      <c r="BL918" s="139"/>
    </row>
    <row r="919" spans="2:64" ht="18.75" customHeight="1">
      <c r="B919" s="97"/>
      <c r="C919" s="98"/>
      <c r="D919" s="99"/>
      <c r="E919" s="81"/>
      <c r="F919" s="82"/>
      <c r="G919" s="82"/>
      <c r="H919" s="83"/>
      <c r="I919" s="140"/>
      <c r="J919" s="141"/>
      <c r="K919" s="142"/>
      <c r="L919" s="97"/>
      <c r="M919" s="98"/>
      <c r="N919" s="99"/>
      <c r="O919" s="84">
        <v>2</v>
      </c>
      <c r="P919" s="85"/>
      <c r="Q919" s="85"/>
      <c r="R919" s="86"/>
      <c r="S919" s="72">
        <v>257.03</v>
      </c>
      <c r="T919" s="73"/>
      <c r="U919" s="73"/>
      <c r="V919" s="74"/>
      <c r="W919" s="87">
        <f>ABS(S919/E916*10^6*I916)</f>
        <v>1.112518815194218</v>
      </c>
      <c r="X919" s="70"/>
      <c r="Y919" s="70"/>
      <c r="Z919" s="71"/>
      <c r="AA919" s="97"/>
      <c r="AB919" s="99"/>
      <c r="AC919" s="97"/>
      <c r="AD919" s="99"/>
      <c r="AE919" s="72">
        <v>1</v>
      </c>
      <c r="AF919" s="73"/>
      <c r="AG919" s="74"/>
      <c r="AH919" s="72">
        <f t="shared" si="150"/>
        <v>1.3</v>
      </c>
      <c r="AI919" s="73"/>
      <c r="AJ919" s="74"/>
      <c r="AK919" s="81"/>
      <c r="AL919" s="82"/>
      <c r="AM919" s="83"/>
      <c r="AN919" s="88">
        <f>Z784*AH919*AK916</f>
        <v>65</v>
      </c>
      <c r="AO919" s="89"/>
      <c r="AP919" s="89"/>
      <c r="AQ919" s="90"/>
      <c r="AR919" s="88">
        <f>AH785*AH919*AK916</f>
        <v>19.5</v>
      </c>
      <c r="AS919" s="89"/>
      <c r="AT919" s="89"/>
      <c r="AU919" s="90"/>
      <c r="AV919" s="69">
        <f>AH359</f>
        <v>1095000</v>
      </c>
      <c r="AW919" s="70"/>
      <c r="AX919" s="70"/>
      <c r="AY919" s="71"/>
      <c r="AZ919" s="69" t="str">
        <f t="shared" si="151"/>
        <v>∞</v>
      </c>
      <c r="BA919" s="70"/>
      <c r="BB919" s="70"/>
      <c r="BC919" s="71"/>
      <c r="BD919" s="72">
        <f t="shared" si="152"/>
        <v>0</v>
      </c>
      <c r="BE919" s="73"/>
      <c r="BF919" s="74"/>
      <c r="BG919" s="81"/>
      <c r="BH919" s="82"/>
      <c r="BI919" s="83"/>
      <c r="BJ919" s="122"/>
      <c r="BK919" s="123"/>
      <c r="BL919" s="124"/>
    </row>
    <row r="920" spans="2:64" ht="18.75" customHeight="1">
      <c r="B920" s="91">
        <v>2102</v>
      </c>
      <c r="C920" s="92"/>
      <c r="D920" s="93"/>
      <c r="E920" s="130">
        <v>228592821333.333</v>
      </c>
      <c r="F920" s="76"/>
      <c r="G920" s="76"/>
      <c r="H920" s="77"/>
      <c r="I920" s="131">
        <v>840</v>
      </c>
      <c r="J920" s="132"/>
      <c r="K920" s="133"/>
      <c r="L920" s="91">
        <v>1</v>
      </c>
      <c r="M920" s="92"/>
      <c r="N920" s="93"/>
      <c r="O920" s="84">
        <v>1</v>
      </c>
      <c r="P920" s="85"/>
      <c r="Q920" s="85"/>
      <c r="R920" s="86"/>
      <c r="S920" s="72">
        <v>1268.44</v>
      </c>
      <c r="T920" s="73"/>
      <c r="U920" s="73"/>
      <c r="V920" s="74"/>
      <c r="W920" s="87">
        <f>ABS(S920/E920*10^6*I920)</f>
        <v>4.661080753915312</v>
      </c>
      <c r="X920" s="70"/>
      <c r="Y920" s="70"/>
      <c r="Z920" s="71"/>
      <c r="AA920" s="91">
        <v>14</v>
      </c>
      <c r="AB920" s="93"/>
      <c r="AC920" s="91">
        <v>12</v>
      </c>
      <c r="AD920" s="93"/>
      <c r="AE920" s="72">
        <v>1</v>
      </c>
      <c r="AF920" s="73"/>
      <c r="AG920" s="74"/>
      <c r="AH920" s="72">
        <f t="shared" si="150"/>
        <v>1.3</v>
      </c>
      <c r="AI920" s="73"/>
      <c r="AJ920" s="74"/>
      <c r="AK920" s="75">
        <f>IF(AA920&lt;25,1,IF(AC920&lt;=12,1,(25/AA920)^(1/4)))</f>
        <v>1</v>
      </c>
      <c r="AL920" s="76"/>
      <c r="AM920" s="77"/>
      <c r="AN920" s="88">
        <f>Z784*AH920*AK920</f>
        <v>65</v>
      </c>
      <c r="AO920" s="89"/>
      <c r="AP920" s="89"/>
      <c r="AQ920" s="90"/>
      <c r="AR920" s="88">
        <f>AH785*AH920*AK920</f>
        <v>19.5</v>
      </c>
      <c r="AS920" s="89"/>
      <c r="AT920" s="89"/>
      <c r="AU920" s="90"/>
      <c r="AV920" s="69">
        <f>AH359</f>
        <v>1095000</v>
      </c>
      <c r="AW920" s="70"/>
      <c r="AX920" s="70"/>
      <c r="AY920" s="71"/>
      <c r="AZ920" s="69" t="str">
        <f t="shared" si="151"/>
        <v>∞</v>
      </c>
      <c r="BA920" s="70"/>
      <c r="BB920" s="70"/>
      <c r="BC920" s="71"/>
      <c r="BD920" s="72">
        <f t="shared" si="152"/>
        <v>0</v>
      </c>
      <c r="BE920" s="73"/>
      <c r="BF920" s="74"/>
      <c r="BG920" s="75">
        <f>SUM(BD920:BD923)</f>
        <v>0</v>
      </c>
      <c r="BH920" s="76"/>
      <c r="BI920" s="77"/>
      <c r="BJ920" s="114" t="str">
        <f>IF(BG920&lt;=1,"O.K","N.G")</f>
        <v>O.K</v>
      </c>
      <c r="BK920" s="117"/>
      <c r="BL920" s="118"/>
    </row>
    <row r="921" spans="2:64" ht="18.75" customHeight="1">
      <c r="B921" s="94"/>
      <c r="C921" s="95"/>
      <c r="D921" s="96"/>
      <c r="E921" s="78"/>
      <c r="F921" s="79"/>
      <c r="G921" s="79"/>
      <c r="H921" s="80"/>
      <c r="I921" s="134"/>
      <c r="J921" s="135"/>
      <c r="K921" s="136"/>
      <c r="L921" s="97"/>
      <c r="M921" s="98"/>
      <c r="N921" s="99"/>
      <c r="O921" s="84">
        <v>2</v>
      </c>
      <c r="P921" s="85"/>
      <c r="Q921" s="85"/>
      <c r="R921" s="86"/>
      <c r="S921" s="72">
        <v>687.04</v>
      </c>
      <c r="T921" s="73"/>
      <c r="U921" s="73"/>
      <c r="V921" s="74"/>
      <c r="W921" s="87">
        <f>ABS(S921/E920*10^6*I920)</f>
        <v>2.524635710928365</v>
      </c>
      <c r="X921" s="70"/>
      <c r="Y921" s="70"/>
      <c r="Z921" s="71"/>
      <c r="AA921" s="94"/>
      <c r="AB921" s="96"/>
      <c r="AC921" s="94"/>
      <c r="AD921" s="96"/>
      <c r="AE921" s="72">
        <v>1</v>
      </c>
      <c r="AF921" s="73"/>
      <c r="AG921" s="74"/>
      <c r="AH921" s="72">
        <f t="shared" si="150"/>
        <v>1.3</v>
      </c>
      <c r="AI921" s="73"/>
      <c r="AJ921" s="74"/>
      <c r="AK921" s="78"/>
      <c r="AL921" s="79"/>
      <c r="AM921" s="80"/>
      <c r="AN921" s="88">
        <f>Z784*AH921*AK920</f>
        <v>65</v>
      </c>
      <c r="AO921" s="89"/>
      <c r="AP921" s="89"/>
      <c r="AQ921" s="90"/>
      <c r="AR921" s="88">
        <f>AH785*AH921*AK920</f>
        <v>19.5</v>
      </c>
      <c r="AS921" s="89"/>
      <c r="AT921" s="89"/>
      <c r="AU921" s="90"/>
      <c r="AV921" s="69">
        <f>AH359</f>
        <v>1095000</v>
      </c>
      <c r="AW921" s="70"/>
      <c r="AX921" s="70"/>
      <c r="AY921" s="71"/>
      <c r="AZ921" s="69" t="str">
        <f t="shared" si="151"/>
        <v>∞</v>
      </c>
      <c r="BA921" s="70"/>
      <c r="BB921" s="70"/>
      <c r="BC921" s="71"/>
      <c r="BD921" s="72">
        <f t="shared" si="152"/>
        <v>0</v>
      </c>
      <c r="BE921" s="73"/>
      <c r="BF921" s="74"/>
      <c r="BG921" s="78"/>
      <c r="BH921" s="79"/>
      <c r="BI921" s="80"/>
      <c r="BJ921" s="137"/>
      <c r="BK921" s="138"/>
      <c r="BL921" s="139"/>
    </row>
    <row r="922" spans="2:64" ht="18.75" customHeight="1">
      <c r="B922" s="94"/>
      <c r="C922" s="95"/>
      <c r="D922" s="96"/>
      <c r="E922" s="78"/>
      <c r="F922" s="79"/>
      <c r="G922" s="79"/>
      <c r="H922" s="80"/>
      <c r="I922" s="134"/>
      <c r="J922" s="135"/>
      <c r="K922" s="136"/>
      <c r="L922" s="91">
        <v>2</v>
      </c>
      <c r="M922" s="92"/>
      <c r="N922" s="93"/>
      <c r="O922" s="84">
        <v>1</v>
      </c>
      <c r="P922" s="85"/>
      <c r="Q922" s="85"/>
      <c r="R922" s="86"/>
      <c r="S922" s="72">
        <v>4513.11</v>
      </c>
      <c r="T922" s="73"/>
      <c r="U922" s="73"/>
      <c r="V922" s="74"/>
      <c r="W922" s="87">
        <f>ABS(S922/E920*10^6*I920)</f>
        <v>16.584127086265596</v>
      </c>
      <c r="X922" s="70"/>
      <c r="Y922" s="70"/>
      <c r="Z922" s="71"/>
      <c r="AA922" s="94"/>
      <c r="AB922" s="96"/>
      <c r="AC922" s="94"/>
      <c r="AD922" s="96"/>
      <c r="AE922" s="72">
        <v>1</v>
      </c>
      <c r="AF922" s="73"/>
      <c r="AG922" s="74"/>
      <c r="AH922" s="72">
        <f t="shared" si="150"/>
        <v>1.3</v>
      </c>
      <c r="AI922" s="73"/>
      <c r="AJ922" s="74"/>
      <c r="AK922" s="78"/>
      <c r="AL922" s="79"/>
      <c r="AM922" s="80"/>
      <c r="AN922" s="88">
        <f>Z784*AH922*AK920</f>
        <v>65</v>
      </c>
      <c r="AO922" s="89"/>
      <c r="AP922" s="89"/>
      <c r="AQ922" s="90"/>
      <c r="AR922" s="88">
        <f>AH785*AH922*AK920</f>
        <v>19.5</v>
      </c>
      <c r="AS922" s="89"/>
      <c r="AT922" s="89"/>
      <c r="AU922" s="90"/>
      <c r="AV922" s="69">
        <f>AH359</f>
        <v>1095000</v>
      </c>
      <c r="AW922" s="70"/>
      <c r="AX922" s="70"/>
      <c r="AY922" s="71"/>
      <c r="AZ922" s="69" t="str">
        <f t="shared" si="151"/>
        <v>∞</v>
      </c>
      <c r="BA922" s="70"/>
      <c r="BB922" s="70"/>
      <c r="BC922" s="71"/>
      <c r="BD922" s="72">
        <f t="shared" si="152"/>
        <v>0</v>
      </c>
      <c r="BE922" s="73"/>
      <c r="BF922" s="74"/>
      <c r="BG922" s="78"/>
      <c r="BH922" s="79"/>
      <c r="BI922" s="80"/>
      <c r="BJ922" s="137"/>
      <c r="BK922" s="138"/>
      <c r="BL922" s="139"/>
    </row>
    <row r="923" spans="2:64" ht="18.75" customHeight="1">
      <c r="B923" s="97"/>
      <c r="C923" s="98"/>
      <c r="D923" s="99"/>
      <c r="E923" s="81"/>
      <c r="F923" s="82"/>
      <c r="G923" s="82"/>
      <c r="H923" s="83"/>
      <c r="I923" s="140"/>
      <c r="J923" s="141"/>
      <c r="K923" s="142"/>
      <c r="L923" s="97"/>
      <c r="M923" s="98"/>
      <c r="N923" s="99"/>
      <c r="O923" s="84">
        <v>2</v>
      </c>
      <c r="P923" s="85"/>
      <c r="Q923" s="85"/>
      <c r="R923" s="86"/>
      <c r="S923" s="72">
        <v>197.26</v>
      </c>
      <c r="T923" s="73"/>
      <c r="U923" s="73"/>
      <c r="V923" s="74"/>
      <c r="W923" s="87">
        <f>ABS(S923/E920*10^6*I920)</f>
        <v>0.7248626576876591</v>
      </c>
      <c r="X923" s="70"/>
      <c r="Y923" s="70"/>
      <c r="Z923" s="71"/>
      <c r="AA923" s="97"/>
      <c r="AB923" s="99"/>
      <c r="AC923" s="97"/>
      <c r="AD923" s="99"/>
      <c r="AE923" s="72">
        <v>1</v>
      </c>
      <c r="AF923" s="73"/>
      <c r="AG923" s="74"/>
      <c r="AH923" s="72">
        <f t="shared" si="150"/>
        <v>1.3</v>
      </c>
      <c r="AI923" s="73"/>
      <c r="AJ923" s="74"/>
      <c r="AK923" s="81"/>
      <c r="AL923" s="82"/>
      <c r="AM923" s="83"/>
      <c r="AN923" s="88">
        <f>Z784*AH923*AK920</f>
        <v>65</v>
      </c>
      <c r="AO923" s="89"/>
      <c r="AP923" s="89"/>
      <c r="AQ923" s="90"/>
      <c r="AR923" s="88">
        <f>AH785*AH923*AK920</f>
        <v>19.5</v>
      </c>
      <c r="AS923" s="89"/>
      <c r="AT923" s="89"/>
      <c r="AU923" s="90"/>
      <c r="AV923" s="69">
        <f>AH359</f>
        <v>1095000</v>
      </c>
      <c r="AW923" s="70"/>
      <c r="AX923" s="70"/>
      <c r="AY923" s="71"/>
      <c r="AZ923" s="69" t="str">
        <f t="shared" si="151"/>
        <v>∞</v>
      </c>
      <c r="BA923" s="70"/>
      <c r="BB923" s="70"/>
      <c r="BC923" s="71"/>
      <c r="BD923" s="72">
        <f t="shared" si="152"/>
        <v>0</v>
      </c>
      <c r="BE923" s="73"/>
      <c r="BF923" s="74"/>
      <c r="BG923" s="81"/>
      <c r="BH923" s="82"/>
      <c r="BI923" s="83"/>
      <c r="BJ923" s="122"/>
      <c r="BK923" s="123"/>
      <c r="BL923" s="124"/>
    </row>
    <row r="924" spans="2:64" ht="18.75" customHeight="1">
      <c r="B924" s="91">
        <v>2202</v>
      </c>
      <c r="C924" s="92"/>
      <c r="D924" s="93"/>
      <c r="E924" s="130">
        <v>228592821333.333</v>
      </c>
      <c r="F924" s="76"/>
      <c r="G924" s="76"/>
      <c r="H924" s="77"/>
      <c r="I924" s="131">
        <v>840</v>
      </c>
      <c r="J924" s="132"/>
      <c r="K924" s="133"/>
      <c r="L924" s="91">
        <v>1</v>
      </c>
      <c r="M924" s="92"/>
      <c r="N924" s="93"/>
      <c r="O924" s="84">
        <v>1</v>
      </c>
      <c r="P924" s="85"/>
      <c r="Q924" s="85"/>
      <c r="R924" s="86"/>
      <c r="S924" s="72">
        <v>1200.58</v>
      </c>
      <c r="T924" s="73"/>
      <c r="U924" s="73"/>
      <c r="V924" s="74"/>
      <c r="W924" s="87">
        <f>ABS(S924/E924*10^6*I924)</f>
        <v>4.4117185925512015</v>
      </c>
      <c r="X924" s="70"/>
      <c r="Y924" s="70"/>
      <c r="Z924" s="71"/>
      <c r="AA924" s="91">
        <v>14</v>
      </c>
      <c r="AB924" s="93"/>
      <c r="AC924" s="91">
        <v>12</v>
      </c>
      <c r="AD924" s="93"/>
      <c r="AE924" s="72">
        <v>1</v>
      </c>
      <c r="AF924" s="73"/>
      <c r="AG924" s="74"/>
      <c r="AH924" s="72">
        <f t="shared" si="150"/>
        <v>1.3</v>
      </c>
      <c r="AI924" s="73"/>
      <c r="AJ924" s="74"/>
      <c r="AK924" s="75">
        <f>IF(AA924&lt;25,1,IF(AC924&lt;=12,1,(25/AA924)^(1/4)))</f>
        <v>1</v>
      </c>
      <c r="AL924" s="76"/>
      <c r="AM924" s="77"/>
      <c r="AN924" s="88">
        <f>Z784*AH924*AK924</f>
        <v>65</v>
      </c>
      <c r="AO924" s="89"/>
      <c r="AP924" s="89"/>
      <c r="AQ924" s="90"/>
      <c r="AR924" s="88">
        <f>AH785*AH924*AK924</f>
        <v>19.5</v>
      </c>
      <c r="AS924" s="89"/>
      <c r="AT924" s="89"/>
      <c r="AU924" s="90"/>
      <c r="AV924" s="69">
        <f>AH359</f>
        <v>1095000</v>
      </c>
      <c r="AW924" s="70"/>
      <c r="AX924" s="70"/>
      <c r="AY924" s="71"/>
      <c r="AZ924" s="69" t="str">
        <f t="shared" si="151"/>
        <v>∞</v>
      </c>
      <c r="BA924" s="70"/>
      <c r="BB924" s="70"/>
      <c r="BC924" s="71"/>
      <c r="BD924" s="72">
        <f t="shared" si="152"/>
        <v>0</v>
      </c>
      <c r="BE924" s="73"/>
      <c r="BF924" s="74"/>
      <c r="BG924" s="75">
        <f>SUM(BD924:BD927)</f>
        <v>0</v>
      </c>
      <c r="BH924" s="76"/>
      <c r="BI924" s="77"/>
      <c r="BJ924" s="114" t="str">
        <f>IF(BG924&lt;=1,"O.K","N.G")</f>
        <v>O.K</v>
      </c>
      <c r="BK924" s="117"/>
      <c r="BL924" s="118"/>
    </row>
    <row r="925" spans="2:64" ht="18.75" customHeight="1">
      <c r="B925" s="94"/>
      <c r="C925" s="95"/>
      <c r="D925" s="96"/>
      <c r="E925" s="78"/>
      <c r="F925" s="79"/>
      <c r="G925" s="79"/>
      <c r="H925" s="80"/>
      <c r="I925" s="134"/>
      <c r="J925" s="135"/>
      <c r="K925" s="136"/>
      <c r="L925" s="97"/>
      <c r="M925" s="98"/>
      <c r="N925" s="99"/>
      <c r="O925" s="84">
        <v>2</v>
      </c>
      <c r="P925" s="85"/>
      <c r="Q925" s="85"/>
      <c r="R925" s="86"/>
      <c r="S925" s="72">
        <v>740.1</v>
      </c>
      <c r="T925" s="73"/>
      <c r="U925" s="73"/>
      <c r="V925" s="74"/>
      <c r="W925" s="87">
        <f>ABS(S925/E924*10^6*I924)</f>
        <v>2.71961296235748</v>
      </c>
      <c r="X925" s="70"/>
      <c r="Y925" s="70"/>
      <c r="Z925" s="71"/>
      <c r="AA925" s="94"/>
      <c r="AB925" s="96"/>
      <c r="AC925" s="94"/>
      <c r="AD925" s="96"/>
      <c r="AE925" s="72">
        <v>1</v>
      </c>
      <c r="AF925" s="73"/>
      <c r="AG925" s="74"/>
      <c r="AH925" s="72">
        <f t="shared" si="150"/>
        <v>1.3</v>
      </c>
      <c r="AI925" s="73"/>
      <c r="AJ925" s="74"/>
      <c r="AK925" s="78"/>
      <c r="AL925" s="79"/>
      <c r="AM925" s="80"/>
      <c r="AN925" s="88">
        <f>Z784*AH925*AK924</f>
        <v>65</v>
      </c>
      <c r="AO925" s="89"/>
      <c r="AP925" s="89"/>
      <c r="AQ925" s="90"/>
      <c r="AR925" s="88">
        <f>AH785*AH925*AK924</f>
        <v>19.5</v>
      </c>
      <c r="AS925" s="89"/>
      <c r="AT925" s="89"/>
      <c r="AU925" s="90"/>
      <c r="AV925" s="69">
        <f>AH359</f>
        <v>1095000</v>
      </c>
      <c r="AW925" s="70"/>
      <c r="AX925" s="70"/>
      <c r="AY925" s="71"/>
      <c r="AZ925" s="69" t="str">
        <f t="shared" si="151"/>
        <v>∞</v>
      </c>
      <c r="BA925" s="70"/>
      <c r="BB925" s="70"/>
      <c r="BC925" s="71"/>
      <c r="BD925" s="72">
        <f t="shared" si="152"/>
        <v>0</v>
      </c>
      <c r="BE925" s="73"/>
      <c r="BF925" s="74"/>
      <c r="BG925" s="78"/>
      <c r="BH925" s="79"/>
      <c r="BI925" s="80"/>
      <c r="BJ925" s="137"/>
      <c r="BK925" s="138"/>
      <c r="BL925" s="139"/>
    </row>
    <row r="926" spans="2:64" ht="18.75" customHeight="1">
      <c r="B926" s="94"/>
      <c r="C926" s="95"/>
      <c r="D926" s="96"/>
      <c r="E926" s="78"/>
      <c r="F926" s="79"/>
      <c r="G926" s="79"/>
      <c r="H926" s="80"/>
      <c r="I926" s="134"/>
      <c r="J926" s="135"/>
      <c r="K926" s="136"/>
      <c r="L926" s="91">
        <v>2</v>
      </c>
      <c r="M926" s="92"/>
      <c r="N926" s="93"/>
      <c r="O926" s="84">
        <v>1</v>
      </c>
      <c r="P926" s="85"/>
      <c r="Q926" s="85"/>
      <c r="R926" s="86"/>
      <c r="S926" s="72">
        <v>4356.47</v>
      </c>
      <c r="T926" s="73"/>
      <c r="U926" s="73"/>
      <c r="V926" s="74"/>
      <c r="W926" s="87">
        <f>ABS(S926/E924*10^6*I924)</f>
        <v>16.00852895841304</v>
      </c>
      <c r="X926" s="70"/>
      <c r="Y926" s="70"/>
      <c r="Z926" s="71"/>
      <c r="AA926" s="94"/>
      <c r="AB926" s="96"/>
      <c r="AC926" s="94"/>
      <c r="AD926" s="96"/>
      <c r="AE926" s="72">
        <v>1</v>
      </c>
      <c r="AF926" s="73"/>
      <c r="AG926" s="74"/>
      <c r="AH926" s="72">
        <f t="shared" si="150"/>
        <v>1.3</v>
      </c>
      <c r="AI926" s="73"/>
      <c r="AJ926" s="74"/>
      <c r="AK926" s="78"/>
      <c r="AL926" s="79"/>
      <c r="AM926" s="80"/>
      <c r="AN926" s="88">
        <f>Z784*AH926*AK924</f>
        <v>65</v>
      </c>
      <c r="AO926" s="89"/>
      <c r="AP926" s="89"/>
      <c r="AQ926" s="90"/>
      <c r="AR926" s="88">
        <f>AH785*AH926*AK924</f>
        <v>19.5</v>
      </c>
      <c r="AS926" s="89"/>
      <c r="AT926" s="89"/>
      <c r="AU926" s="90"/>
      <c r="AV926" s="69">
        <f>AH359</f>
        <v>1095000</v>
      </c>
      <c r="AW926" s="70"/>
      <c r="AX926" s="70"/>
      <c r="AY926" s="71"/>
      <c r="AZ926" s="69" t="str">
        <f t="shared" si="151"/>
        <v>∞</v>
      </c>
      <c r="BA926" s="70"/>
      <c r="BB926" s="70"/>
      <c r="BC926" s="71"/>
      <c r="BD926" s="72">
        <f t="shared" si="152"/>
        <v>0</v>
      </c>
      <c r="BE926" s="73"/>
      <c r="BF926" s="74"/>
      <c r="BG926" s="78"/>
      <c r="BH926" s="79"/>
      <c r="BI926" s="80"/>
      <c r="BJ926" s="137"/>
      <c r="BK926" s="138"/>
      <c r="BL926" s="139"/>
    </row>
    <row r="927" spans="2:64" ht="18.75" customHeight="1">
      <c r="B927" s="97"/>
      <c r="C927" s="98"/>
      <c r="D927" s="99"/>
      <c r="E927" s="81"/>
      <c r="F927" s="82"/>
      <c r="G927" s="82"/>
      <c r="H927" s="83"/>
      <c r="I927" s="140"/>
      <c r="J927" s="141"/>
      <c r="K927" s="142"/>
      <c r="L927" s="97"/>
      <c r="M927" s="98"/>
      <c r="N927" s="99"/>
      <c r="O927" s="84">
        <v>2</v>
      </c>
      <c r="P927" s="85"/>
      <c r="Q927" s="85"/>
      <c r="R927" s="86"/>
      <c r="S927" s="72">
        <v>143.57</v>
      </c>
      <c r="T927" s="73"/>
      <c r="U927" s="73"/>
      <c r="V927" s="74"/>
      <c r="W927" s="87">
        <f>ABS(S927/E924*10^6*I924)</f>
        <v>0.5275703729302302</v>
      </c>
      <c r="X927" s="70"/>
      <c r="Y927" s="70"/>
      <c r="Z927" s="71"/>
      <c r="AA927" s="97"/>
      <c r="AB927" s="99"/>
      <c r="AC927" s="97"/>
      <c r="AD927" s="99"/>
      <c r="AE927" s="72">
        <v>1</v>
      </c>
      <c r="AF927" s="73"/>
      <c r="AG927" s="74"/>
      <c r="AH927" s="72">
        <f t="shared" si="150"/>
        <v>1.3</v>
      </c>
      <c r="AI927" s="73"/>
      <c r="AJ927" s="74"/>
      <c r="AK927" s="81"/>
      <c r="AL927" s="82"/>
      <c r="AM927" s="83"/>
      <c r="AN927" s="88">
        <f>Z784*AH927*AK924</f>
        <v>65</v>
      </c>
      <c r="AO927" s="89"/>
      <c r="AP927" s="89"/>
      <c r="AQ927" s="90"/>
      <c r="AR927" s="88">
        <f>AH785*AH927*AK924</f>
        <v>19.5</v>
      </c>
      <c r="AS927" s="89"/>
      <c r="AT927" s="89"/>
      <c r="AU927" s="90"/>
      <c r="AV927" s="69">
        <f>AH359</f>
        <v>1095000</v>
      </c>
      <c r="AW927" s="70"/>
      <c r="AX927" s="70"/>
      <c r="AY927" s="71"/>
      <c r="AZ927" s="69" t="str">
        <f t="shared" si="151"/>
        <v>∞</v>
      </c>
      <c r="BA927" s="70"/>
      <c r="BB927" s="70"/>
      <c r="BC927" s="71"/>
      <c r="BD927" s="72">
        <f t="shared" si="152"/>
        <v>0</v>
      </c>
      <c r="BE927" s="73"/>
      <c r="BF927" s="74"/>
      <c r="BG927" s="81"/>
      <c r="BH927" s="82"/>
      <c r="BI927" s="83"/>
      <c r="BJ927" s="122"/>
      <c r="BK927" s="123"/>
      <c r="BL927" s="124"/>
    </row>
    <row r="928" spans="2:64" ht="18.75" customHeight="1">
      <c r="B928" s="91">
        <v>2302</v>
      </c>
      <c r="C928" s="92"/>
      <c r="D928" s="93"/>
      <c r="E928" s="130">
        <v>195223979166.666</v>
      </c>
      <c r="F928" s="76"/>
      <c r="G928" s="76"/>
      <c r="H928" s="77"/>
      <c r="I928" s="131">
        <v>845</v>
      </c>
      <c r="J928" s="132"/>
      <c r="K928" s="133"/>
      <c r="L928" s="91">
        <v>1</v>
      </c>
      <c r="M928" s="92"/>
      <c r="N928" s="93"/>
      <c r="O928" s="84">
        <v>1</v>
      </c>
      <c r="P928" s="85"/>
      <c r="Q928" s="85"/>
      <c r="R928" s="86"/>
      <c r="S928" s="72">
        <v>981.67</v>
      </c>
      <c r="T928" s="73"/>
      <c r="U928" s="73"/>
      <c r="V928" s="74"/>
      <c r="W928" s="87">
        <f>ABS(S928/E928*10^6*I928)</f>
        <v>4.249022858466748</v>
      </c>
      <c r="X928" s="70"/>
      <c r="Y928" s="70"/>
      <c r="Z928" s="71"/>
      <c r="AA928" s="91">
        <v>14</v>
      </c>
      <c r="AB928" s="93"/>
      <c r="AC928" s="91">
        <v>12</v>
      </c>
      <c r="AD928" s="93"/>
      <c r="AE928" s="72">
        <v>1</v>
      </c>
      <c r="AF928" s="73"/>
      <c r="AG928" s="74"/>
      <c r="AH928" s="72">
        <f t="shared" si="150"/>
        <v>1.3</v>
      </c>
      <c r="AI928" s="73"/>
      <c r="AJ928" s="74"/>
      <c r="AK928" s="75">
        <f>IF(AA928&lt;25,1,IF(AC928&lt;=12,1,(25/AA928)^(1/4)))</f>
        <v>1</v>
      </c>
      <c r="AL928" s="76"/>
      <c r="AM928" s="77"/>
      <c r="AN928" s="88">
        <f>Z784*AH928*AK928</f>
        <v>65</v>
      </c>
      <c r="AO928" s="89"/>
      <c r="AP928" s="89"/>
      <c r="AQ928" s="90"/>
      <c r="AR928" s="88">
        <f>AH785*AH928*AK928</f>
        <v>19.5</v>
      </c>
      <c r="AS928" s="89"/>
      <c r="AT928" s="89"/>
      <c r="AU928" s="90"/>
      <c r="AV928" s="69">
        <f>AH359</f>
        <v>1095000</v>
      </c>
      <c r="AW928" s="70"/>
      <c r="AX928" s="70"/>
      <c r="AY928" s="71"/>
      <c r="AZ928" s="69" t="str">
        <f t="shared" si="151"/>
        <v>∞</v>
      </c>
      <c r="BA928" s="70"/>
      <c r="BB928" s="70"/>
      <c r="BC928" s="71"/>
      <c r="BD928" s="72">
        <f t="shared" si="152"/>
        <v>0</v>
      </c>
      <c r="BE928" s="73"/>
      <c r="BF928" s="74"/>
      <c r="BG928" s="75">
        <f>SUM(BD928:BD931)</f>
        <v>0</v>
      </c>
      <c r="BH928" s="76"/>
      <c r="BI928" s="77"/>
      <c r="BJ928" s="114" t="str">
        <f>IF(BG928&lt;=1,"O.K","N.G")</f>
        <v>O.K</v>
      </c>
      <c r="BK928" s="117"/>
      <c r="BL928" s="118"/>
    </row>
    <row r="929" spans="2:64" ht="18.75" customHeight="1">
      <c r="B929" s="94"/>
      <c r="C929" s="95"/>
      <c r="D929" s="96"/>
      <c r="E929" s="78"/>
      <c r="F929" s="79"/>
      <c r="G929" s="79"/>
      <c r="H929" s="80"/>
      <c r="I929" s="134"/>
      <c r="J929" s="135"/>
      <c r="K929" s="136"/>
      <c r="L929" s="97"/>
      <c r="M929" s="98"/>
      <c r="N929" s="99"/>
      <c r="O929" s="84">
        <v>2</v>
      </c>
      <c r="P929" s="85"/>
      <c r="Q929" s="85"/>
      <c r="R929" s="86"/>
      <c r="S929" s="72">
        <v>659.05</v>
      </c>
      <c r="T929" s="73"/>
      <c r="U929" s="73"/>
      <c r="V929" s="74"/>
      <c r="W929" s="87">
        <f>ABS(S929/E928*10^6*I928)</f>
        <v>2.8526067974701377</v>
      </c>
      <c r="X929" s="70"/>
      <c r="Y929" s="70"/>
      <c r="Z929" s="71"/>
      <c r="AA929" s="94"/>
      <c r="AB929" s="96"/>
      <c r="AC929" s="94"/>
      <c r="AD929" s="96"/>
      <c r="AE929" s="72">
        <v>1</v>
      </c>
      <c r="AF929" s="73"/>
      <c r="AG929" s="74"/>
      <c r="AH929" s="72">
        <f t="shared" si="150"/>
        <v>1.3</v>
      </c>
      <c r="AI929" s="73"/>
      <c r="AJ929" s="74"/>
      <c r="AK929" s="78"/>
      <c r="AL929" s="79"/>
      <c r="AM929" s="80"/>
      <c r="AN929" s="88">
        <f>Z784*AH929*AK928</f>
        <v>65</v>
      </c>
      <c r="AO929" s="89"/>
      <c r="AP929" s="89"/>
      <c r="AQ929" s="90"/>
      <c r="AR929" s="88">
        <f>AH785*AH929*AK928</f>
        <v>19.5</v>
      </c>
      <c r="AS929" s="89"/>
      <c r="AT929" s="89"/>
      <c r="AU929" s="90"/>
      <c r="AV929" s="69">
        <f>AH359</f>
        <v>1095000</v>
      </c>
      <c r="AW929" s="70"/>
      <c r="AX929" s="70"/>
      <c r="AY929" s="71"/>
      <c r="AZ929" s="69" t="str">
        <f t="shared" si="151"/>
        <v>∞</v>
      </c>
      <c r="BA929" s="70"/>
      <c r="BB929" s="70"/>
      <c r="BC929" s="71"/>
      <c r="BD929" s="72">
        <f t="shared" si="152"/>
        <v>0</v>
      </c>
      <c r="BE929" s="73"/>
      <c r="BF929" s="74"/>
      <c r="BG929" s="78"/>
      <c r="BH929" s="79"/>
      <c r="BI929" s="80"/>
      <c r="BJ929" s="137"/>
      <c r="BK929" s="138"/>
      <c r="BL929" s="139"/>
    </row>
    <row r="930" spans="2:64" ht="18.75" customHeight="1">
      <c r="B930" s="94"/>
      <c r="C930" s="95"/>
      <c r="D930" s="96"/>
      <c r="E930" s="78"/>
      <c r="F930" s="79"/>
      <c r="G930" s="79"/>
      <c r="H930" s="80"/>
      <c r="I930" s="134"/>
      <c r="J930" s="135"/>
      <c r="K930" s="136"/>
      <c r="L930" s="91">
        <v>2</v>
      </c>
      <c r="M930" s="92"/>
      <c r="N930" s="93"/>
      <c r="O930" s="84">
        <v>1</v>
      </c>
      <c r="P930" s="85"/>
      <c r="Q930" s="85"/>
      <c r="R930" s="86"/>
      <c r="S930" s="72">
        <v>3650.71</v>
      </c>
      <c r="T930" s="73"/>
      <c r="U930" s="73"/>
      <c r="V930" s="74"/>
      <c r="W930" s="87">
        <f>ABS(S930/E928*10^6*I928)</f>
        <v>15.8015934475263</v>
      </c>
      <c r="X930" s="70"/>
      <c r="Y930" s="70"/>
      <c r="Z930" s="71"/>
      <c r="AA930" s="94"/>
      <c r="AB930" s="96"/>
      <c r="AC930" s="94"/>
      <c r="AD930" s="96"/>
      <c r="AE930" s="72">
        <v>1</v>
      </c>
      <c r="AF930" s="73"/>
      <c r="AG930" s="74"/>
      <c r="AH930" s="72">
        <f t="shared" si="150"/>
        <v>1.3</v>
      </c>
      <c r="AI930" s="73"/>
      <c r="AJ930" s="74"/>
      <c r="AK930" s="78"/>
      <c r="AL930" s="79"/>
      <c r="AM930" s="80"/>
      <c r="AN930" s="88">
        <f>Z784*AH930*AK928</f>
        <v>65</v>
      </c>
      <c r="AO930" s="89"/>
      <c r="AP930" s="89"/>
      <c r="AQ930" s="90"/>
      <c r="AR930" s="88">
        <f>AH785*AH930*AK928</f>
        <v>19.5</v>
      </c>
      <c r="AS930" s="89"/>
      <c r="AT930" s="89"/>
      <c r="AU930" s="90"/>
      <c r="AV930" s="69">
        <f>AH359</f>
        <v>1095000</v>
      </c>
      <c r="AW930" s="70"/>
      <c r="AX930" s="70"/>
      <c r="AY930" s="71"/>
      <c r="AZ930" s="69" t="str">
        <f t="shared" si="151"/>
        <v>∞</v>
      </c>
      <c r="BA930" s="70"/>
      <c r="BB930" s="70"/>
      <c r="BC930" s="71"/>
      <c r="BD930" s="72">
        <f t="shared" si="152"/>
        <v>0</v>
      </c>
      <c r="BE930" s="73"/>
      <c r="BF930" s="74"/>
      <c r="BG930" s="78"/>
      <c r="BH930" s="79"/>
      <c r="BI930" s="80"/>
      <c r="BJ930" s="137"/>
      <c r="BK930" s="138"/>
      <c r="BL930" s="139"/>
    </row>
    <row r="931" spans="2:64" ht="18.75" customHeight="1">
      <c r="B931" s="97"/>
      <c r="C931" s="98"/>
      <c r="D931" s="99"/>
      <c r="E931" s="81"/>
      <c r="F931" s="82"/>
      <c r="G931" s="82"/>
      <c r="H931" s="83"/>
      <c r="I931" s="140"/>
      <c r="J931" s="141"/>
      <c r="K931" s="142"/>
      <c r="L931" s="97"/>
      <c r="M931" s="98"/>
      <c r="N931" s="99"/>
      <c r="O931" s="84">
        <v>2</v>
      </c>
      <c r="P931" s="85"/>
      <c r="Q931" s="85"/>
      <c r="R931" s="86"/>
      <c r="S931" s="72">
        <v>93.78</v>
      </c>
      <c r="T931" s="73"/>
      <c r="U931" s="73"/>
      <c r="V931" s="74"/>
      <c r="W931" s="87">
        <f>ABS(S931/E928*10^6*I928)</f>
        <v>0.40591376294173365</v>
      </c>
      <c r="X931" s="70"/>
      <c r="Y931" s="70"/>
      <c r="Z931" s="71"/>
      <c r="AA931" s="97"/>
      <c r="AB931" s="99"/>
      <c r="AC931" s="97"/>
      <c r="AD931" s="99"/>
      <c r="AE931" s="72">
        <v>1</v>
      </c>
      <c r="AF931" s="73"/>
      <c r="AG931" s="74"/>
      <c r="AH931" s="72">
        <f t="shared" si="150"/>
        <v>1.3</v>
      </c>
      <c r="AI931" s="73"/>
      <c r="AJ931" s="74"/>
      <c r="AK931" s="81"/>
      <c r="AL931" s="82"/>
      <c r="AM931" s="83"/>
      <c r="AN931" s="88">
        <f>Z784*AH931*AK928</f>
        <v>65</v>
      </c>
      <c r="AO931" s="89"/>
      <c r="AP931" s="89"/>
      <c r="AQ931" s="90"/>
      <c r="AR931" s="88">
        <f>AH785*AH931*AK928</f>
        <v>19.5</v>
      </c>
      <c r="AS931" s="89"/>
      <c r="AT931" s="89"/>
      <c r="AU931" s="90"/>
      <c r="AV931" s="69">
        <f>AH359</f>
        <v>1095000</v>
      </c>
      <c r="AW931" s="70"/>
      <c r="AX931" s="70"/>
      <c r="AY931" s="71"/>
      <c r="AZ931" s="69" t="str">
        <f t="shared" si="151"/>
        <v>∞</v>
      </c>
      <c r="BA931" s="70"/>
      <c r="BB931" s="70"/>
      <c r="BC931" s="71"/>
      <c r="BD931" s="72">
        <f t="shared" si="152"/>
        <v>0</v>
      </c>
      <c r="BE931" s="73"/>
      <c r="BF931" s="74"/>
      <c r="BG931" s="81"/>
      <c r="BH931" s="82"/>
      <c r="BI931" s="83"/>
      <c r="BJ931" s="122"/>
      <c r="BK931" s="123"/>
      <c r="BL931" s="124"/>
    </row>
    <row r="932" spans="2:64" ht="18.75" customHeight="1">
      <c r="B932" s="91">
        <v>2402</v>
      </c>
      <c r="C932" s="92"/>
      <c r="D932" s="93"/>
      <c r="E932" s="130">
        <v>128503486833.333</v>
      </c>
      <c r="F932" s="76"/>
      <c r="G932" s="76"/>
      <c r="H932" s="77"/>
      <c r="I932" s="131">
        <v>855</v>
      </c>
      <c r="J932" s="132"/>
      <c r="K932" s="133"/>
      <c r="L932" s="91">
        <v>1</v>
      </c>
      <c r="M932" s="92"/>
      <c r="N932" s="93"/>
      <c r="O932" s="84">
        <v>1</v>
      </c>
      <c r="P932" s="85"/>
      <c r="Q932" s="85"/>
      <c r="R932" s="86"/>
      <c r="S932" s="72">
        <v>583.06</v>
      </c>
      <c r="T932" s="73"/>
      <c r="U932" s="73"/>
      <c r="V932" s="74"/>
      <c r="W932" s="87">
        <f>ABS(S932/E932*10^6*I932)</f>
        <v>3.879399013091121</v>
      </c>
      <c r="X932" s="70"/>
      <c r="Y932" s="70"/>
      <c r="Z932" s="71"/>
      <c r="AA932" s="91">
        <v>14</v>
      </c>
      <c r="AB932" s="93"/>
      <c r="AC932" s="91">
        <v>12</v>
      </c>
      <c r="AD932" s="93"/>
      <c r="AE932" s="72">
        <v>1</v>
      </c>
      <c r="AF932" s="73"/>
      <c r="AG932" s="74"/>
      <c r="AH932" s="72">
        <f t="shared" si="150"/>
        <v>1.3</v>
      </c>
      <c r="AI932" s="73"/>
      <c r="AJ932" s="74"/>
      <c r="AK932" s="75">
        <f>IF(AA932&lt;25,1,IF(AC932&lt;=12,1,(25/AA932)^(1/4)))</f>
        <v>1</v>
      </c>
      <c r="AL932" s="76"/>
      <c r="AM932" s="77"/>
      <c r="AN932" s="88">
        <f>Z784*AH932*AK932</f>
        <v>65</v>
      </c>
      <c r="AO932" s="89"/>
      <c r="AP932" s="89"/>
      <c r="AQ932" s="90"/>
      <c r="AR932" s="88">
        <f>AH785*AH932*AK932</f>
        <v>19.5</v>
      </c>
      <c r="AS932" s="89"/>
      <c r="AT932" s="89"/>
      <c r="AU932" s="90"/>
      <c r="AV932" s="69">
        <f>AH359</f>
        <v>1095000</v>
      </c>
      <c r="AW932" s="70"/>
      <c r="AX932" s="70"/>
      <c r="AY932" s="71"/>
      <c r="AZ932" s="69" t="str">
        <f t="shared" si="151"/>
        <v>∞</v>
      </c>
      <c r="BA932" s="70"/>
      <c r="BB932" s="70"/>
      <c r="BC932" s="71"/>
      <c r="BD932" s="72">
        <f t="shared" si="152"/>
        <v>0</v>
      </c>
      <c r="BE932" s="73"/>
      <c r="BF932" s="74"/>
      <c r="BG932" s="75">
        <f>SUM(BD932:BD935)</f>
        <v>0</v>
      </c>
      <c r="BH932" s="76"/>
      <c r="BI932" s="77"/>
      <c r="BJ932" s="114" t="str">
        <f>IF(BG932&lt;=1,"O.K","N.G")</f>
        <v>O.K</v>
      </c>
      <c r="BK932" s="117"/>
      <c r="BL932" s="118"/>
    </row>
    <row r="933" spans="2:64" ht="18.75" customHeight="1">
      <c r="B933" s="94"/>
      <c r="C933" s="95"/>
      <c r="D933" s="96"/>
      <c r="E933" s="78"/>
      <c r="F933" s="79"/>
      <c r="G933" s="79"/>
      <c r="H933" s="80"/>
      <c r="I933" s="134"/>
      <c r="J933" s="135"/>
      <c r="K933" s="136"/>
      <c r="L933" s="97"/>
      <c r="M933" s="98"/>
      <c r="N933" s="99"/>
      <c r="O933" s="84">
        <v>2</v>
      </c>
      <c r="P933" s="85"/>
      <c r="Q933" s="85"/>
      <c r="R933" s="86"/>
      <c r="S933" s="72">
        <v>141.14</v>
      </c>
      <c r="T933" s="73"/>
      <c r="U933" s="73"/>
      <c r="V933" s="74"/>
      <c r="W933" s="87">
        <f>ABS(S933/E932*10^6*I932)</f>
        <v>0.9390772419779797</v>
      </c>
      <c r="X933" s="70"/>
      <c r="Y933" s="70"/>
      <c r="Z933" s="71"/>
      <c r="AA933" s="94"/>
      <c r="AB933" s="96"/>
      <c r="AC933" s="94"/>
      <c r="AD933" s="96"/>
      <c r="AE933" s="72">
        <v>1</v>
      </c>
      <c r="AF933" s="73"/>
      <c r="AG933" s="74"/>
      <c r="AH933" s="72">
        <f t="shared" si="150"/>
        <v>1.3</v>
      </c>
      <c r="AI933" s="73"/>
      <c r="AJ933" s="74"/>
      <c r="AK933" s="78"/>
      <c r="AL933" s="79"/>
      <c r="AM933" s="80"/>
      <c r="AN933" s="88">
        <f>Z784*AH933*AK932</f>
        <v>65</v>
      </c>
      <c r="AO933" s="89"/>
      <c r="AP933" s="89"/>
      <c r="AQ933" s="90"/>
      <c r="AR933" s="88">
        <f>AH785*AH933*AK932</f>
        <v>19.5</v>
      </c>
      <c r="AS933" s="89"/>
      <c r="AT933" s="89"/>
      <c r="AU933" s="90"/>
      <c r="AV933" s="69">
        <f>AH359</f>
        <v>1095000</v>
      </c>
      <c r="AW933" s="70"/>
      <c r="AX933" s="70"/>
      <c r="AY933" s="71"/>
      <c r="AZ933" s="69" t="str">
        <f t="shared" si="151"/>
        <v>∞</v>
      </c>
      <c r="BA933" s="70"/>
      <c r="BB933" s="70"/>
      <c r="BC933" s="71"/>
      <c r="BD933" s="72">
        <f t="shared" si="152"/>
        <v>0</v>
      </c>
      <c r="BE933" s="73"/>
      <c r="BF933" s="74"/>
      <c r="BG933" s="78"/>
      <c r="BH933" s="79"/>
      <c r="BI933" s="80"/>
      <c r="BJ933" s="137"/>
      <c r="BK933" s="138"/>
      <c r="BL933" s="139"/>
    </row>
    <row r="934" spans="2:64" ht="18.75" customHeight="1">
      <c r="B934" s="94"/>
      <c r="C934" s="95"/>
      <c r="D934" s="96"/>
      <c r="E934" s="78"/>
      <c r="F934" s="79"/>
      <c r="G934" s="79"/>
      <c r="H934" s="80"/>
      <c r="I934" s="134"/>
      <c r="J934" s="135"/>
      <c r="K934" s="136"/>
      <c r="L934" s="91">
        <v>2</v>
      </c>
      <c r="M934" s="92"/>
      <c r="N934" s="93"/>
      <c r="O934" s="84">
        <v>1</v>
      </c>
      <c r="P934" s="85"/>
      <c r="Q934" s="85"/>
      <c r="R934" s="86"/>
      <c r="S934" s="72">
        <v>2266.25</v>
      </c>
      <c r="T934" s="73"/>
      <c r="U934" s="73"/>
      <c r="V934" s="74"/>
      <c r="W934" s="87">
        <f>ABS(S934/E932*10^6*I932)</f>
        <v>15.078530534452296</v>
      </c>
      <c r="X934" s="70"/>
      <c r="Y934" s="70"/>
      <c r="Z934" s="71"/>
      <c r="AA934" s="94"/>
      <c r="AB934" s="96"/>
      <c r="AC934" s="94"/>
      <c r="AD934" s="96"/>
      <c r="AE934" s="72">
        <v>1</v>
      </c>
      <c r="AF934" s="73"/>
      <c r="AG934" s="74"/>
      <c r="AH934" s="72">
        <f t="shared" si="150"/>
        <v>1.3</v>
      </c>
      <c r="AI934" s="73"/>
      <c r="AJ934" s="74"/>
      <c r="AK934" s="78"/>
      <c r="AL934" s="79"/>
      <c r="AM934" s="80"/>
      <c r="AN934" s="88">
        <f>Z784*AH934*AK932</f>
        <v>65</v>
      </c>
      <c r="AO934" s="89"/>
      <c r="AP934" s="89"/>
      <c r="AQ934" s="90"/>
      <c r="AR934" s="88">
        <f>AH785*AH934*AK932</f>
        <v>19.5</v>
      </c>
      <c r="AS934" s="89"/>
      <c r="AT934" s="89"/>
      <c r="AU934" s="90"/>
      <c r="AV934" s="69">
        <f>AH359</f>
        <v>1095000</v>
      </c>
      <c r="AW934" s="70"/>
      <c r="AX934" s="70"/>
      <c r="AY934" s="71"/>
      <c r="AZ934" s="69" t="str">
        <f t="shared" si="151"/>
        <v>∞</v>
      </c>
      <c r="BA934" s="70"/>
      <c r="BB934" s="70"/>
      <c r="BC934" s="71"/>
      <c r="BD934" s="72">
        <f t="shared" si="152"/>
        <v>0</v>
      </c>
      <c r="BE934" s="73"/>
      <c r="BF934" s="74"/>
      <c r="BG934" s="78"/>
      <c r="BH934" s="79"/>
      <c r="BI934" s="80"/>
      <c r="BJ934" s="137"/>
      <c r="BK934" s="138"/>
      <c r="BL934" s="139"/>
    </row>
    <row r="935" spans="2:64" ht="18.75" customHeight="1">
      <c r="B935" s="97"/>
      <c r="C935" s="98"/>
      <c r="D935" s="99"/>
      <c r="E935" s="81"/>
      <c r="F935" s="82"/>
      <c r="G935" s="82"/>
      <c r="H935" s="83"/>
      <c r="I935" s="140"/>
      <c r="J935" s="141"/>
      <c r="K935" s="142"/>
      <c r="L935" s="97"/>
      <c r="M935" s="98"/>
      <c r="N935" s="99"/>
      <c r="O935" s="84">
        <v>2</v>
      </c>
      <c r="P935" s="85"/>
      <c r="Q935" s="85"/>
      <c r="R935" s="86"/>
      <c r="S935" s="72">
        <v>46.62</v>
      </c>
      <c r="T935" s="73"/>
      <c r="U935" s="73"/>
      <c r="V935" s="74"/>
      <c r="W935" s="87">
        <f>ABS(S935/E932*10^6*I932)</f>
        <v>0.3101869138515901</v>
      </c>
      <c r="X935" s="70"/>
      <c r="Y935" s="70"/>
      <c r="Z935" s="71"/>
      <c r="AA935" s="97"/>
      <c r="AB935" s="99"/>
      <c r="AC935" s="97"/>
      <c r="AD935" s="99"/>
      <c r="AE935" s="72">
        <v>1</v>
      </c>
      <c r="AF935" s="73"/>
      <c r="AG935" s="74"/>
      <c r="AH935" s="72">
        <f t="shared" si="150"/>
        <v>1.3</v>
      </c>
      <c r="AI935" s="73"/>
      <c r="AJ935" s="74"/>
      <c r="AK935" s="81"/>
      <c r="AL935" s="82"/>
      <c r="AM935" s="83"/>
      <c r="AN935" s="88">
        <f>Z784*AH935*AK932</f>
        <v>65</v>
      </c>
      <c r="AO935" s="89"/>
      <c r="AP935" s="89"/>
      <c r="AQ935" s="90"/>
      <c r="AR935" s="88">
        <f>AH785*AH935*AK932</f>
        <v>19.5</v>
      </c>
      <c r="AS935" s="89"/>
      <c r="AT935" s="89"/>
      <c r="AU935" s="90"/>
      <c r="AV935" s="69">
        <f>AH359</f>
        <v>1095000</v>
      </c>
      <c r="AW935" s="70"/>
      <c r="AX935" s="70"/>
      <c r="AY935" s="71"/>
      <c r="AZ935" s="69" t="str">
        <f t="shared" si="151"/>
        <v>∞</v>
      </c>
      <c r="BA935" s="70"/>
      <c r="BB935" s="70"/>
      <c r="BC935" s="71"/>
      <c r="BD935" s="72">
        <f t="shared" si="152"/>
        <v>0</v>
      </c>
      <c r="BE935" s="73"/>
      <c r="BF935" s="74"/>
      <c r="BG935" s="81"/>
      <c r="BH935" s="82"/>
      <c r="BI935" s="83"/>
      <c r="BJ935" s="122"/>
      <c r="BK935" s="123"/>
      <c r="BL935" s="124"/>
    </row>
    <row r="937" ht="18.75" customHeight="1">
      <c r="D937" s="24" t="s">
        <v>136</v>
      </c>
    </row>
    <row r="938" ht="18.75" customHeight="1">
      <c r="E938" s="24" t="s">
        <v>137</v>
      </c>
    </row>
    <row r="939" ht="18.75" customHeight="1">
      <c r="E939" s="24" t="s">
        <v>120</v>
      </c>
    </row>
    <row r="940" spans="5:29" ht="18.75" customHeight="1">
      <c r="E940" s="24" t="s">
        <v>152</v>
      </c>
      <c r="V940" s="24" t="s">
        <v>153</v>
      </c>
      <c r="Z940" s="129">
        <v>50</v>
      </c>
      <c r="AA940" s="129"/>
      <c r="AB940" s="129"/>
      <c r="AC940" s="24" t="s">
        <v>154</v>
      </c>
    </row>
    <row r="941" spans="5:37" ht="18.75" customHeight="1">
      <c r="E941" s="24" t="s">
        <v>155</v>
      </c>
      <c r="AD941" s="24" t="s">
        <v>156</v>
      </c>
      <c r="AH941" s="129">
        <v>15</v>
      </c>
      <c r="AI941" s="129"/>
      <c r="AJ941" s="129"/>
      <c r="AK941" s="24" t="s">
        <v>154</v>
      </c>
    </row>
    <row r="942" spans="2:64" ht="18.75" customHeight="1">
      <c r="B942" s="114" t="s">
        <v>95</v>
      </c>
      <c r="C942" s="115"/>
      <c r="D942" s="116"/>
      <c r="E942" s="114" t="s">
        <v>183</v>
      </c>
      <c r="F942" s="115"/>
      <c r="G942" s="115"/>
      <c r="H942" s="116"/>
      <c r="I942" s="114" t="s">
        <v>184</v>
      </c>
      <c r="J942" s="115"/>
      <c r="K942" s="116"/>
      <c r="L942" s="114" t="s">
        <v>157</v>
      </c>
      <c r="M942" s="115"/>
      <c r="N942" s="116"/>
      <c r="O942" s="114" t="s">
        <v>158</v>
      </c>
      <c r="P942" s="115"/>
      <c r="Q942" s="115"/>
      <c r="R942" s="116"/>
      <c r="S942" s="114" t="s">
        <v>159</v>
      </c>
      <c r="T942" s="115"/>
      <c r="U942" s="115"/>
      <c r="V942" s="116"/>
      <c r="W942" s="114" t="s">
        <v>160</v>
      </c>
      <c r="X942" s="115"/>
      <c r="Y942" s="115"/>
      <c r="Z942" s="116"/>
      <c r="AA942" s="114" t="s">
        <v>126</v>
      </c>
      <c r="AB942" s="116"/>
      <c r="AC942" s="114" t="s">
        <v>127</v>
      </c>
      <c r="AD942" s="116"/>
      <c r="AE942" s="114" t="s">
        <v>128</v>
      </c>
      <c r="AF942" s="117"/>
      <c r="AG942" s="118"/>
      <c r="AH942" s="114" t="s">
        <v>182</v>
      </c>
      <c r="AI942" s="117"/>
      <c r="AJ942" s="118"/>
      <c r="AK942" s="114" t="s">
        <v>129</v>
      </c>
      <c r="AL942" s="117"/>
      <c r="AM942" s="118"/>
      <c r="AN942" s="114" t="s">
        <v>161</v>
      </c>
      <c r="AO942" s="115"/>
      <c r="AP942" s="115"/>
      <c r="AQ942" s="116"/>
      <c r="AR942" s="114" t="s">
        <v>162</v>
      </c>
      <c r="AS942" s="115"/>
      <c r="AT942" s="115"/>
      <c r="AU942" s="116"/>
      <c r="AV942" s="114" t="s">
        <v>163</v>
      </c>
      <c r="AW942" s="115"/>
      <c r="AX942" s="115"/>
      <c r="AY942" s="116"/>
      <c r="AZ942" s="114" t="s">
        <v>164</v>
      </c>
      <c r="BA942" s="117"/>
      <c r="BB942" s="117"/>
      <c r="BC942" s="118"/>
      <c r="BD942" s="114" t="s">
        <v>165</v>
      </c>
      <c r="BE942" s="117"/>
      <c r="BF942" s="118"/>
      <c r="BG942" s="114" t="s">
        <v>166</v>
      </c>
      <c r="BH942" s="117"/>
      <c r="BI942" s="118"/>
      <c r="BJ942" s="114" t="s">
        <v>131</v>
      </c>
      <c r="BK942" s="117"/>
      <c r="BL942" s="118"/>
    </row>
    <row r="943" spans="2:64" ht="18.75" customHeight="1">
      <c r="B943" s="122" t="s">
        <v>101</v>
      </c>
      <c r="C943" s="125"/>
      <c r="D943" s="126"/>
      <c r="E943" s="122" t="s">
        <v>185</v>
      </c>
      <c r="F943" s="125"/>
      <c r="G943" s="125"/>
      <c r="H943" s="126"/>
      <c r="I943" s="122" t="s">
        <v>132</v>
      </c>
      <c r="J943" s="125"/>
      <c r="K943" s="126"/>
      <c r="L943" s="122" t="s">
        <v>167</v>
      </c>
      <c r="M943" s="125"/>
      <c r="N943" s="126"/>
      <c r="O943" s="122" t="s">
        <v>168</v>
      </c>
      <c r="P943" s="125"/>
      <c r="Q943" s="125"/>
      <c r="R943" s="126"/>
      <c r="S943" s="122" t="s">
        <v>186</v>
      </c>
      <c r="T943" s="125"/>
      <c r="U943" s="125"/>
      <c r="V943" s="126"/>
      <c r="W943" s="122" t="s">
        <v>187</v>
      </c>
      <c r="X943" s="125"/>
      <c r="Y943" s="125"/>
      <c r="Z943" s="126"/>
      <c r="AA943" s="122" t="s">
        <v>132</v>
      </c>
      <c r="AB943" s="126"/>
      <c r="AC943" s="122" t="s">
        <v>132</v>
      </c>
      <c r="AD943" s="126"/>
      <c r="AE943" s="122"/>
      <c r="AF943" s="123"/>
      <c r="AG943" s="124"/>
      <c r="AH943" s="122"/>
      <c r="AI943" s="123"/>
      <c r="AJ943" s="124"/>
      <c r="AK943" s="122"/>
      <c r="AL943" s="123"/>
      <c r="AM943" s="124"/>
      <c r="AN943" s="122" t="s">
        <v>187</v>
      </c>
      <c r="AO943" s="125"/>
      <c r="AP943" s="125"/>
      <c r="AQ943" s="126"/>
      <c r="AR943" s="122" t="s">
        <v>187</v>
      </c>
      <c r="AS943" s="125"/>
      <c r="AT943" s="125"/>
      <c r="AU943" s="126"/>
      <c r="AV943" s="122" t="s">
        <v>169</v>
      </c>
      <c r="AW943" s="125"/>
      <c r="AX943" s="125"/>
      <c r="AY943" s="126"/>
      <c r="AZ943" s="122"/>
      <c r="BA943" s="123"/>
      <c r="BB943" s="123"/>
      <c r="BC943" s="124"/>
      <c r="BD943" s="122"/>
      <c r="BE943" s="123"/>
      <c r="BF943" s="124"/>
      <c r="BG943" s="122"/>
      <c r="BH943" s="123"/>
      <c r="BI943" s="124"/>
      <c r="BJ943" s="122"/>
      <c r="BK943" s="123"/>
      <c r="BL943" s="124"/>
    </row>
    <row r="944" spans="2:64" ht="18.75" customHeight="1">
      <c r="B944" s="91">
        <v>701</v>
      </c>
      <c r="C944" s="92"/>
      <c r="D944" s="93"/>
      <c r="E944" s="130">
        <v>161861132000</v>
      </c>
      <c r="F944" s="76"/>
      <c r="G944" s="76"/>
      <c r="H944" s="77"/>
      <c r="I944" s="131">
        <v>890</v>
      </c>
      <c r="J944" s="132"/>
      <c r="K944" s="133"/>
      <c r="L944" s="91">
        <v>1</v>
      </c>
      <c r="M944" s="92"/>
      <c r="N944" s="93"/>
      <c r="O944" s="84">
        <v>1</v>
      </c>
      <c r="P944" s="85"/>
      <c r="Q944" s="85"/>
      <c r="R944" s="86"/>
      <c r="S944" s="72">
        <v>4898.15</v>
      </c>
      <c r="T944" s="73"/>
      <c r="U944" s="73"/>
      <c r="V944" s="74"/>
      <c r="W944" s="87">
        <f>ABS(S944/E944*10^6*I944)</f>
        <v>26.93267646243818</v>
      </c>
      <c r="X944" s="70"/>
      <c r="Y944" s="70"/>
      <c r="Z944" s="71"/>
      <c r="AA944" s="91">
        <v>14</v>
      </c>
      <c r="AB944" s="93"/>
      <c r="AC944" s="91">
        <v>0</v>
      </c>
      <c r="AD944" s="93"/>
      <c r="AE944" s="72">
        <v>1</v>
      </c>
      <c r="AF944" s="73"/>
      <c r="AG944" s="74"/>
      <c r="AH944" s="72">
        <f aca="true" t="shared" si="153" ref="AH944:AH975">IF(AE944&lt;=-1,1.3*(1-AE944)/(1.6-AE944),IF(AE944&lt;1,1,1.3))</f>
        <v>1.3</v>
      </c>
      <c r="AI944" s="73"/>
      <c r="AJ944" s="74"/>
      <c r="AK944" s="75">
        <f>IF(AA944&lt;25,1,IF(AC944&lt;=12,1,(25/AA944)^(1/4)))</f>
        <v>1</v>
      </c>
      <c r="AL944" s="76"/>
      <c r="AM944" s="77"/>
      <c r="AN944" s="88">
        <f>Z940*AH944*AK944</f>
        <v>65</v>
      </c>
      <c r="AO944" s="89"/>
      <c r="AP944" s="89"/>
      <c r="AQ944" s="90"/>
      <c r="AR944" s="88">
        <f>AH941*AH944*AK944</f>
        <v>19.5</v>
      </c>
      <c r="AS944" s="89"/>
      <c r="AT944" s="89"/>
      <c r="AU944" s="90"/>
      <c r="AV944" s="69">
        <f>AH359</f>
        <v>1095000</v>
      </c>
      <c r="AW944" s="70"/>
      <c r="AX944" s="70"/>
      <c r="AY944" s="71"/>
      <c r="AZ944" s="69">
        <f aca="true" t="shared" si="154" ref="AZ944:AZ975">IF(W944&lt;=AR944,"∞",2*10^6*AN944^3/W944^3)</f>
        <v>28114575.04866071</v>
      </c>
      <c r="BA944" s="70"/>
      <c r="BB944" s="70"/>
      <c r="BC944" s="71"/>
      <c r="BD944" s="72">
        <f aca="true" t="shared" si="155" ref="BD944:BD975">IF(W944&lt;=AR944,0,AV944/AZ944)</f>
        <v>0.03894776990599267</v>
      </c>
      <c r="BE944" s="73"/>
      <c r="BF944" s="74"/>
      <c r="BG944" s="75">
        <f>SUM(BD944:BD947)</f>
        <v>0.03894776990599267</v>
      </c>
      <c r="BH944" s="76"/>
      <c r="BI944" s="77"/>
      <c r="BJ944" s="114" t="str">
        <f>IF(BG944&lt;=1,"O.K","N.G")</f>
        <v>O.K</v>
      </c>
      <c r="BK944" s="117"/>
      <c r="BL944" s="118"/>
    </row>
    <row r="945" spans="2:64" ht="18.75" customHeight="1">
      <c r="B945" s="94"/>
      <c r="C945" s="95"/>
      <c r="D945" s="96"/>
      <c r="E945" s="78"/>
      <c r="F945" s="79"/>
      <c r="G945" s="79"/>
      <c r="H945" s="80"/>
      <c r="I945" s="134"/>
      <c r="J945" s="135"/>
      <c r="K945" s="136"/>
      <c r="L945" s="97"/>
      <c r="M945" s="98"/>
      <c r="N945" s="99"/>
      <c r="O945" s="84">
        <v>2</v>
      </c>
      <c r="P945" s="85"/>
      <c r="Q945" s="85"/>
      <c r="R945" s="86"/>
      <c r="S945" s="72">
        <v>409.47</v>
      </c>
      <c r="T945" s="73"/>
      <c r="U945" s="73"/>
      <c r="V945" s="74"/>
      <c r="W945" s="87">
        <f>ABS(S945/E944*10^6*I944)</f>
        <v>2.251487404647584</v>
      </c>
      <c r="X945" s="70"/>
      <c r="Y945" s="70"/>
      <c r="Z945" s="71"/>
      <c r="AA945" s="94"/>
      <c r="AB945" s="96"/>
      <c r="AC945" s="94"/>
      <c r="AD945" s="96"/>
      <c r="AE945" s="72">
        <v>1</v>
      </c>
      <c r="AF945" s="73"/>
      <c r="AG945" s="74"/>
      <c r="AH945" s="72">
        <f t="shared" si="153"/>
        <v>1.3</v>
      </c>
      <c r="AI945" s="73"/>
      <c r="AJ945" s="74"/>
      <c r="AK945" s="78"/>
      <c r="AL945" s="79"/>
      <c r="AM945" s="80"/>
      <c r="AN945" s="88">
        <f>Z940*AH945*AK944</f>
        <v>65</v>
      </c>
      <c r="AO945" s="89"/>
      <c r="AP945" s="89"/>
      <c r="AQ945" s="90"/>
      <c r="AR945" s="88">
        <f>AH941*AH945*AK944</f>
        <v>19.5</v>
      </c>
      <c r="AS945" s="89"/>
      <c r="AT945" s="89"/>
      <c r="AU945" s="90"/>
      <c r="AV945" s="69">
        <f>AH359</f>
        <v>1095000</v>
      </c>
      <c r="AW945" s="70"/>
      <c r="AX945" s="70"/>
      <c r="AY945" s="71"/>
      <c r="AZ945" s="69" t="str">
        <f t="shared" si="154"/>
        <v>∞</v>
      </c>
      <c r="BA945" s="70"/>
      <c r="BB945" s="70"/>
      <c r="BC945" s="71"/>
      <c r="BD945" s="72">
        <f t="shared" si="155"/>
        <v>0</v>
      </c>
      <c r="BE945" s="73"/>
      <c r="BF945" s="74"/>
      <c r="BG945" s="78"/>
      <c r="BH945" s="79"/>
      <c r="BI945" s="80"/>
      <c r="BJ945" s="137"/>
      <c r="BK945" s="138"/>
      <c r="BL945" s="139"/>
    </row>
    <row r="946" spans="2:64" ht="18.75" customHeight="1">
      <c r="B946" s="94"/>
      <c r="C946" s="95"/>
      <c r="D946" s="96"/>
      <c r="E946" s="78"/>
      <c r="F946" s="79"/>
      <c r="G946" s="79"/>
      <c r="H946" s="80"/>
      <c r="I946" s="134"/>
      <c r="J946" s="135"/>
      <c r="K946" s="136"/>
      <c r="L946" s="91">
        <v>2</v>
      </c>
      <c r="M946" s="92"/>
      <c r="N946" s="93"/>
      <c r="O946" s="84">
        <v>1</v>
      </c>
      <c r="P946" s="85"/>
      <c r="Q946" s="85"/>
      <c r="R946" s="86"/>
      <c r="S946" s="72">
        <v>1888.12</v>
      </c>
      <c r="T946" s="73"/>
      <c r="U946" s="73"/>
      <c r="V946" s="74"/>
      <c r="W946" s="87">
        <f>ABS(S946/E944*10^6*I944)</f>
        <v>10.381904409268556</v>
      </c>
      <c r="X946" s="70"/>
      <c r="Y946" s="70"/>
      <c r="Z946" s="71"/>
      <c r="AA946" s="94"/>
      <c r="AB946" s="96"/>
      <c r="AC946" s="94"/>
      <c r="AD946" s="96"/>
      <c r="AE946" s="72">
        <v>1</v>
      </c>
      <c r="AF946" s="73"/>
      <c r="AG946" s="74"/>
      <c r="AH946" s="72">
        <f t="shared" si="153"/>
        <v>1.3</v>
      </c>
      <c r="AI946" s="73"/>
      <c r="AJ946" s="74"/>
      <c r="AK946" s="78"/>
      <c r="AL946" s="79"/>
      <c r="AM946" s="80"/>
      <c r="AN946" s="88">
        <f>Z940*AH946*AK944</f>
        <v>65</v>
      </c>
      <c r="AO946" s="89"/>
      <c r="AP946" s="89"/>
      <c r="AQ946" s="90"/>
      <c r="AR946" s="88">
        <f>AH941*AH946*AK944</f>
        <v>19.5</v>
      </c>
      <c r="AS946" s="89"/>
      <c r="AT946" s="89"/>
      <c r="AU946" s="90"/>
      <c r="AV946" s="69">
        <f>AH359</f>
        <v>1095000</v>
      </c>
      <c r="AW946" s="70"/>
      <c r="AX946" s="70"/>
      <c r="AY946" s="71"/>
      <c r="AZ946" s="69" t="str">
        <f t="shared" si="154"/>
        <v>∞</v>
      </c>
      <c r="BA946" s="70"/>
      <c r="BB946" s="70"/>
      <c r="BC946" s="71"/>
      <c r="BD946" s="72">
        <f t="shared" si="155"/>
        <v>0</v>
      </c>
      <c r="BE946" s="73"/>
      <c r="BF946" s="74"/>
      <c r="BG946" s="78"/>
      <c r="BH946" s="79"/>
      <c r="BI946" s="80"/>
      <c r="BJ946" s="137"/>
      <c r="BK946" s="138"/>
      <c r="BL946" s="139"/>
    </row>
    <row r="947" spans="2:64" ht="18.75" customHeight="1">
      <c r="B947" s="97"/>
      <c r="C947" s="98"/>
      <c r="D947" s="99"/>
      <c r="E947" s="81"/>
      <c r="F947" s="82"/>
      <c r="G947" s="82"/>
      <c r="H947" s="83"/>
      <c r="I947" s="140"/>
      <c r="J947" s="141"/>
      <c r="K947" s="142"/>
      <c r="L947" s="97"/>
      <c r="M947" s="98"/>
      <c r="N947" s="99"/>
      <c r="O947" s="84">
        <v>2</v>
      </c>
      <c r="P947" s="85"/>
      <c r="Q947" s="85"/>
      <c r="R947" s="86"/>
      <c r="S947" s="72">
        <v>196.85</v>
      </c>
      <c r="T947" s="73"/>
      <c r="U947" s="73"/>
      <c r="V947" s="74"/>
      <c r="W947" s="87">
        <f>ABS(S947/E944*10^6*I944)</f>
        <v>1.0823877099784522</v>
      </c>
      <c r="X947" s="70"/>
      <c r="Y947" s="70"/>
      <c r="Z947" s="71"/>
      <c r="AA947" s="97"/>
      <c r="AB947" s="99"/>
      <c r="AC947" s="97"/>
      <c r="AD947" s="99"/>
      <c r="AE947" s="72">
        <v>1</v>
      </c>
      <c r="AF947" s="73"/>
      <c r="AG947" s="74"/>
      <c r="AH947" s="72">
        <f t="shared" si="153"/>
        <v>1.3</v>
      </c>
      <c r="AI947" s="73"/>
      <c r="AJ947" s="74"/>
      <c r="AK947" s="81"/>
      <c r="AL947" s="82"/>
      <c r="AM947" s="83"/>
      <c r="AN947" s="88">
        <f>Z940*AH947*AK944</f>
        <v>65</v>
      </c>
      <c r="AO947" s="89"/>
      <c r="AP947" s="89"/>
      <c r="AQ947" s="90"/>
      <c r="AR947" s="88">
        <f>AH941*AH947*AK944</f>
        <v>19.5</v>
      </c>
      <c r="AS947" s="89"/>
      <c r="AT947" s="89"/>
      <c r="AU947" s="90"/>
      <c r="AV947" s="69">
        <f>AH359</f>
        <v>1095000</v>
      </c>
      <c r="AW947" s="70"/>
      <c r="AX947" s="70"/>
      <c r="AY947" s="71"/>
      <c r="AZ947" s="69" t="str">
        <f t="shared" si="154"/>
        <v>∞</v>
      </c>
      <c r="BA947" s="70"/>
      <c r="BB947" s="70"/>
      <c r="BC947" s="71"/>
      <c r="BD947" s="72">
        <f t="shared" si="155"/>
        <v>0</v>
      </c>
      <c r="BE947" s="73"/>
      <c r="BF947" s="74"/>
      <c r="BG947" s="81"/>
      <c r="BH947" s="82"/>
      <c r="BI947" s="83"/>
      <c r="BJ947" s="122"/>
      <c r="BK947" s="123"/>
      <c r="BL947" s="124"/>
    </row>
    <row r="948" spans="2:64" ht="18.75" customHeight="1">
      <c r="B948" s="91">
        <v>801</v>
      </c>
      <c r="C948" s="92"/>
      <c r="D948" s="93"/>
      <c r="E948" s="130">
        <v>161861132000</v>
      </c>
      <c r="F948" s="76"/>
      <c r="G948" s="76"/>
      <c r="H948" s="77"/>
      <c r="I948" s="131">
        <v>890</v>
      </c>
      <c r="J948" s="132"/>
      <c r="K948" s="133"/>
      <c r="L948" s="91">
        <v>1</v>
      </c>
      <c r="M948" s="92"/>
      <c r="N948" s="93"/>
      <c r="O948" s="84">
        <v>1</v>
      </c>
      <c r="P948" s="85"/>
      <c r="Q948" s="85"/>
      <c r="R948" s="86"/>
      <c r="S948" s="72">
        <v>4072.95</v>
      </c>
      <c r="T948" s="73"/>
      <c r="U948" s="73"/>
      <c r="V948" s="74"/>
      <c r="W948" s="87">
        <f>ABS(S948/E948*10^6*I948)</f>
        <v>22.395280789213803</v>
      </c>
      <c r="X948" s="70"/>
      <c r="Y948" s="70"/>
      <c r="Z948" s="71"/>
      <c r="AA948" s="91">
        <v>14</v>
      </c>
      <c r="AB948" s="93"/>
      <c r="AC948" s="91">
        <v>0</v>
      </c>
      <c r="AD948" s="93"/>
      <c r="AE948" s="72">
        <v>1</v>
      </c>
      <c r="AF948" s="73"/>
      <c r="AG948" s="74"/>
      <c r="AH948" s="72">
        <f t="shared" si="153"/>
        <v>1.3</v>
      </c>
      <c r="AI948" s="73"/>
      <c r="AJ948" s="74"/>
      <c r="AK948" s="75">
        <f>IF(AA948&lt;25,1,IF(AC948&lt;=12,1,(25/AA948)^(1/4)))</f>
        <v>1</v>
      </c>
      <c r="AL948" s="76"/>
      <c r="AM948" s="77"/>
      <c r="AN948" s="88">
        <f>Z940*AH948*AK948</f>
        <v>65</v>
      </c>
      <c r="AO948" s="89"/>
      <c r="AP948" s="89"/>
      <c r="AQ948" s="90"/>
      <c r="AR948" s="88">
        <f>AH941*AH948*AK948</f>
        <v>19.5</v>
      </c>
      <c r="AS948" s="89"/>
      <c r="AT948" s="89"/>
      <c r="AU948" s="90"/>
      <c r="AV948" s="69">
        <f>AH359</f>
        <v>1095000</v>
      </c>
      <c r="AW948" s="70"/>
      <c r="AX948" s="70"/>
      <c r="AY948" s="71"/>
      <c r="AZ948" s="69">
        <f t="shared" si="154"/>
        <v>48899062.15245887</v>
      </c>
      <c r="BA948" s="70"/>
      <c r="BB948" s="70"/>
      <c r="BC948" s="71"/>
      <c r="BD948" s="72">
        <f t="shared" si="155"/>
        <v>0.022393067510906</v>
      </c>
      <c r="BE948" s="73"/>
      <c r="BF948" s="74"/>
      <c r="BG948" s="75">
        <f>SUM(BD948:BD951)</f>
        <v>0.022393067510906</v>
      </c>
      <c r="BH948" s="76"/>
      <c r="BI948" s="77"/>
      <c r="BJ948" s="114" t="str">
        <f>IF(BG948&lt;=1,"O.K","N.G")</f>
        <v>O.K</v>
      </c>
      <c r="BK948" s="117"/>
      <c r="BL948" s="118"/>
    </row>
    <row r="949" spans="2:64" ht="18.75" customHeight="1">
      <c r="B949" s="94"/>
      <c r="C949" s="95"/>
      <c r="D949" s="96"/>
      <c r="E949" s="78"/>
      <c r="F949" s="79"/>
      <c r="G949" s="79"/>
      <c r="H949" s="80"/>
      <c r="I949" s="134"/>
      <c r="J949" s="135"/>
      <c r="K949" s="136"/>
      <c r="L949" s="97"/>
      <c r="M949" s="98"/>
      <c r="N949" s="99"/>
      <c r="O949" s="84">
        <v>2</v>
      </c>
      <c r="P949" s="85"/>
      <c r="Q949" s="85"/>
      <c r="R949" s="86"/>
      <c r="S949" s="72">
        <v>488.01</v>
      </c>
      <c r="T949" s="73"/>
      <c r="U949" s="73"/>
      <c r="V949" s="74"/>
      <c r="W949" s="87">
        <f>ABS(S949/E948*10^6*I948)</f>
        <v>2.6833427805262104</v>
      </c>
      <c r="X949" s="70"/>
      <c r="Y949" s="70"/>
      <c r="Z949" s="71"/>
      <c r="AA949" s="94"/>
      <c r="AB949" s="96"/>
      <c r="AC949" s="94"/>
      <c r="AD949" s="96"/>
      <c r="AE949" s="72">
        <v>1</v>
      </c>
      <c r="AF949" s="73"/>
      <c r="AG949" s="74"/>
      <c r="AH949" s="72">
        <f t="shared" si="153"/>
        <v>1.3</v>
      </c>
      <c r="AI949" s="73"/>
      <c r="AJ949" s="74"/>
      <c r="AK949" s="78"/>
      <c r="AL949" s="79"/>
      <c r="AM949" s="80"/>
      <c r="AN949" s="88">
        <f>Z940*AH949*AK948</f>
        <v>65</v>
      </c>
      <c r="AO949" s="89"/>
      <c r="AP949" s="89"/>
      <c r="AQ949" s="90"/>
      <c r="AR949" s="88">
        <f>AH941*AH949*AK948</f>
        <v>19.5</v>
      </c>
      <c r="AS949" s="89"/>
      <c r="AT949" s="89"/>
      <c r="AU949" s="90"/>
      <c r="AV949" s="69">
        <f>AH359</f>
        <v>1095000</v>
      </c>
      <c r="AW949" s="70"/>
      <c r="AX949" s="70"/>
      <c r="AY949" s="71"/>
      <c r="AZ949" s="69" t="str">
        <f t="shared" si="154"/>
        <v>∞</v>
      </c>
      <c r="BA949" s="70"/>
      <c r="BB949" s="70"/>
      <c r="BC949" s="71"/>
      <c r="BD949" s="72">
        <f t="shared" si="155"/>
        <v>0</v>
      </c>
      <c r="BE949" s="73"/>
      <c r="BF949" s="74"/>
      <c r="BG949" s="78"/>
      <c r="BH949" s="79"/>
      <c r="BI949" s="80"/>
      <c r="BJ949" s="137"/>
      <c r="BK949" s="138"/>
      <c r="BL949" s="139"/>
    </row>
    <row r="950" spans="2:64" ht="18.75" customHeight="1">
      <c r="B950" s="94"/>
      <c r="C950" s="95"/>
      <c r="D950" s="96"/>
      <c r="E950" s="78"/>
      <c r="F950" s="79"/>
      <c r="G950" s="79"/>
      <c r="H950" s="80"/>
      <c r="I950" s="134"/>
      <c r="J950" s="135"/>
      <c r="K950" s="136"/>
      <c r="L950" s="91">
        <v>2</v>
      </c>
      <c r="M950" s="92"/>
      <c r="N950" s="93"/>
      <c r="O950" s="84">
        <v>1</v>
      </c>
      <c r="P950" s="85"/>
      <c r="Q950" s="85"/>
      <c r="R950" s="86"/>
      <c r="S950" s="72">
        <v>1500.25</v>
      </c>
      <c r="T950" s="73"/>
      <c r="U950" s="73"/>
      <c r="V950" s="74"/>
      <c r="W950" s="87">
        <f>ABS(S950/E948*10^6*I948)</f>
        <v>8.249185480798442</v>
      </c>
      <c r="X950" s="70"/>
      <c r="Y950" s="70"/>
      <c r="Z950" s="71"/>
      <c r="AA950" s="94"/>
      <c r="AB950" s="96"/>
      <c r="AC950" s="94"/>
      <c r="AD950" s="96"/>
      <c r="AE950" s="72">
        <v>1</v>
      </c>
      <c r="AF950" s="73"/>
      <c r="AG950" s="74"/>
      <c r="AH950" s="72">
        <f t="shared" si="153"/>
        <v>1.3</v>
      </c>
      <c r="AI950" s="73"/>
      <c r="AJ950" s="74"/>
      <c r="AK950" s="78"/>
      <c r="AL950" s="79"/>
      <c r="AM950" s="80"/>
      <c r="AN950" s="88">
        <f>Z940*AH950*AK948</f>
        <v>65</v>
      </c>
      <c r="AO950" s="89"/>
      <c r="AP950" s="89"/>
      <c r="AQ950" s="90"/>
      <c r="AR950" s="88">
        <f>AH941*AH950*AK948</f>
        <v>19.5</v>
      </c>
      <c r="AS950" s="89"/>
      <c r="AT950" s="89"/>
      <c r="AU950" s="90"/>
      <c r="AV950" s="69">
        <f>AH359</f>
        <v>1095000</v>
      </c>
      <c r="AW950" s="70"/>
      <c r="AX950" s="70"/>
      <c r="AY950" s="71"/>
      <c r="AZ950" s="69" t="str">
        <f t="shared" si="154"/>
        <v>∞</v>
      </c>
      <c r="BA950" s="70"/>
      <c r="BB950" s="70"/>
      <c r="BC950" s="71"/>
      <c r="BD950" s="72">
        <f t="shared" si="155"/>
        <v>0</v>
      </c>
      <c r="BE950" s="73"/>
      <c r="BF950" s="74"/>
      <c r="BG950" s="78"/>
      <c r="BH950" s="79"/>
      <c r="BI950" s="80"/>
      <c r="BJ950" s="137"/>
      <c r="BK950" s="138"/>
      <c r="BL950" s="139"/>
    </row>
    <row r="951" spans="2:64" ht="18.75" customHeight="1">
      <c r="B951" s="97"/>
      <c r="C951" s="98"/>
      <c r="D951" s="99"/>
      <c r="E951" s="81"/>
      <c r="F951" s="82"/>
      <c r="G951" s="82"/>
      <c r="H951" s="83"/>
      <c r="I951" s="140"/>
      <c r="J951" s="141"/>
      <c r="K951" s="142"/>
      <c r="L951" s="97"/>
      <c r="M951" s="98"/>
      <c r="N951" s="99"/>
      <c r="O951" s="84">
        <v>2</v>
      </c>
      <c r="P951" s="85"/>
      <c r="Q951" s="85"/>
      <c r="R951" s="86"/>
      <c r="S951" s="72">
        <v>709.53</v>
      </c>
      <c r="T951" s="73"/>
      <c r="U951" s="73"/>
      <c r="V951" s="74"/>
      <c r="W951" s="87">
        <f>ABS(S951/E948*10^6*I948)</f>
        <v>3.9013794862129103</v>
      </c>
      <c r="X951" s="70"/>
      <c r="Y951" s="70"/>
      <c r="Z951" s="71"/>
      <c r="AA951" s="97"/>
      <c r="AB951" s="99"/>
      <c r="AC951" s="97"/>
      <c r="AD951" s="99"/>
      <c r="AE951" s="72">
        <v>1</v>
      </c>
      <c r="AF951" s="73"/>
      <c r="AG951" s="74"/>
      <c r="AH951" s="72">
        <f t="shared" si="153"/>
        <v>1.3</v>
      </c>
      <c r="AI951" s="73"/>
      <c r="AJ951" s="74"/>
      <c r="AK951" s="81"/>
      <c r="AL951" s="82"/>
      <c r="AM951" s="83"/>
      <c r="AN951" s="88">
        <f>Z940*AH951*AK948</f>
        <v>65</v>
      </c>
      <c r="AO951" s="89"/>
      <c r="AP951" s="89"/>
      <c r="AQ951" s="90"/>
      <c r="AR951" s="88">
        <f>AH941*AH951*AK948</f>
        <v>19.5</v>
      </c>
      <c r="AS951" s="89"/>
      <c r="AT951" s="89"/>
      <c r="AU951" s="90"/>
      <c r="AV951" s="69">
        <f>AH359</f>
        <v>1095000</v>
      </c>
      <c r="AW951" s="70"/>
      <c r="AX951" s="70"/>
      <c r="AY951" s="71"/>
      <c r="AZ951" s="69" t="str">
        <f t="shared" si="154"/>
        <v>∞</v>
      </c>
      <c r="BA951" s="70"/>
      <c r="BB951" s="70"/>
      <c r="BC951" s="71"/>
      <c r="BD951" s="72">
        <f t="shared" si="155"/>
        <v>0</v>
      </c>
      <c r="BE951" s="73"/>
      <c r="BF951" s="74"/>
      <c r="BG951" s="81"/>
      <c r="BH951" s="82"/>
      <c r="BI951" s="83"/>
      <c r="BJ951" s="122"/>
      <c r="BK951" s="123"/>
      <c r="BL951" s="124"/>
    </row>
    <row r="952" spans="2:64" ht="18.75" customHeight="1">
      <c r="B952" s="91">
        <v>901</v>
      </c>
      <c r="C952" s="92"/>
      <c r="D952" s="93"/>
      <c r="E952" s="130">
        <v>228592821333.333</v>
      </c>
      <c r="F952" s="76"/>
      <c r="G952" s="76"/>
      <c r="H952" s="77"/>
      <c r="I952" s="131">
        <v>900</v>
      </c>
      <c r="J952" s="132"/>
      <c r="K952" s="133"/>
      <c r="L952" s="91">
        <v>1</v>
      </c>
      <c r="M952" s="92"/>
      <c r="N952" s="93"/>
      <c r="O952" s="84">
        <v>1</v>
      </c>
      <c r="P952" s="85"/>
      <c r="Q952" s="85"/>
      <c r="R952" s="86"/>
      <c r="S952" s="72">
        <v>3025.65</v>
      </c>
      <c r="T952" s="73"/>
      <c r="U952" s="73"/>
      <c r="V952" s="74"/>
      <c r="W952" s="87">
        <f>ABS(S952/E952*10^6*I952)</f>
        <v>11.912381955464866</v>
      </c>
      <c r="X952" s="70"/>
      <c r="Y952" s="70"/>
      <c r="Z952" s="71"/>
      <c r="AA952" s="91">
        <v>14</v>
      </c>
      <c r="AB952" s="93"/>
      <c r="AC952" s="91">
        <v>0</v>
      </c>
      <c r="AD952" s="93"/>
      <c r="AE952" s="72">
        <v>1.652315</v>
      </c>
      <c r="AF952" s="73"/>
      <c r="AG952" s="74"/>
      <c r="AH952" s="72">
        <f t="shared" si="153"/>
        <v>1.3</v>
      </c>
      <c r="AI952" s="73"/>
      <c r="AJ952" s="74"/>
      <c r="AK952" s="75">
        <f>IF(AA952&lt;25,1,IF(AC952&lt;=12,1,(25/AA952)^(1/4)))</f>
        <v>1</v>
      </c>
      <c r="AL952" s="76"/>
      <c r="AM952" s="77"/>
      <c r="AN952" s="88">
        <f>Z940*AH952*AK952</f>
        <v>65</v>
      </c>
      <c r="AO952" s="89"/>
      <c r="AP952" s="89"/>
      <c r="AQ952" s="90"/>
      <c r="AR952" s="88">
        <f>AH941*AH952*AK952</f>
        <v>19.5</v>
      </c>
      <c r="AS952" s="89"/>
      <c r="AT952" s="89"/>
      <c r="AU952" s="90"/>
      <c r="AV952" s="69">
        <f>AH359</f>
        <v>1095000</v>
      </c>
      <c r="AW952" s="70"/>
      <c r="AX952" s="70"/>
      <c r="AY952" s="71"/>
      <c r="AZ952" s="69" t="str">
        <f t="shared" si="154"/>
        <v>∞</v>
      </c>
      <c r="BA952" s="70"/>
      <c r="BB952" s="70"/>
      <c r="BC952" s="71"/>
      <c r="BD952" s="72">
        <f t="shared" si="155"/>
        <v>0</v>
      </c>
      <c r="BE952" s="73"/>
      <c r="BF952" s="74"/>
      <c r="BG952" s="75">
        <f>SUM(BD952:BD955)</f>
        <v>0</v>
      </c>
      <c r="BH952" s="76"/>
      <c r="BI952" s="77"/>
      <c r="BJ952" s="114" t="str">
        <f>IF(BG952&lt;=1,"O.K","N.G")</f>
        <v>O.K</v>
      </c>
      <c r="BK952" s="117"/>
      <c r="BL952" s="118"/>
    </row>
    <row r="953" spans="2:64" ht="18.75" customHeight="1">
      <c r="B953" s="94"/>
      <c r="C953" s="95"/>
      <c r="D953" s="96"/>
      <c r="E953" s="78"/>
      <c r="F953" s="79"/>
      <c r="G953" s="79"/>
      <c r="H953" s="80"/>
      <c r="I953" s="134"/>
      <c r="J953" s="135"/>
      <c r="K953" s="136"/>
      <c r="L953" s="97"/>
      <c r="M953" s="98"/>
      <c r="N953" s="99"/>
      <c r="O953" s="84">
        <v>2</v>
      </c>
      <c r="P953" s="85"/>
      <c r="Q953" s="85"/>
      <c r="R953" s="86"/>
      <c r="S953" s="72">
        <v>1160.8</v>
      </c>
      <c r="T953" s="73"/>
      <c r="U953" s="73"/>
      <c r="V953" s="74"/>
      <c r="W953" s="87">
        <f>ABS(S953/E952*10^6*I952)</f>
        <v>4.570222257664837</v>
      </c>
      <c r="X953" s="70"/>
      <c r="Y953" s="70"/>
      <c r="Z953" s="71"/>
      <c r="AA953" s="94"/>
      <c r="AB953" s="96"/>
      <c r="AC953" s="94"/>
      <c r="AD953" s="96"/>
      <c r="AE953" s="72">
        <v>1.215994</v>
      </c>
      <c r="AF953" s="73"/>
      <c r="AG953" s="74"/>
      <c r="AH953" s="72">
        <f t="shared" si="153"/>
        <v>1.3</v>
      </c>
      <c r="AI953" s="73"/>
      <c r="AJ953" s="74"/>
      <c r="AK953" s="78"/>
      <c r="AL953" s="79"/>
      <c r="AM953" s="80"/>
      <c r="AN953" s="88">
        <f>Z940*AH953*AK952</f>
        <v>65</v>
      </c>
      <c r="AO953" s="89"/>
      <c r="AP953" s="89"/>
      <c r="AQ953" s="90"/>
      <c r="AR953" s="88">
        <f>AH941*AH953*AK952</f>
        <v>19.5</v>
      </c>
      <c r="AS953" s="89"/>
      <c r="AT953" s="89"/>
      <c r="AU953" s="90"/>
      <c r="AV953" s="69">
        <f>AH359</f>
        <v>1095000</v>
      </c>
      <c r="AW953" s="70"/>
      <c r="AX953" s="70"/>
      <c r="AY953" s="71"/>
      <c r="AZ953" s="69" t="str">
        <f t="shared" si="154"/>
        <v>∞</v>
      </c>
      <c r="BA953" s="70"/>
      <c r="BB953" s="70"/>
      <c r="BC953" s="71"/>
      <c r="BD953" s="72">
        <f t="shared" si="155"/>
        <v>0</v>
      </c>
      <c r="BE953" s="73"/>
      <c r="BF953" s="74"/>
      <c r="BG953" s="78"/>
      <c r="BH953" s="79"/>
      <c r="BI953" s="80"/>
      <c r="BJ953" s="137"/>
      <c r="BK953" s="138"/>
      <c r="BL953" s="139"/>
    </row>
    <row r="954" spans="2:64" ht="18.75" customHeight="1">
      <c r="B954" s="94"/>
      <c r="C954" s="95"/>
      <c r="D954" s="96"/>
      <c r="E954" s="78"/>
      <c r="F954" s="79"/>
      <c r="G954" s="79"/>
      <c r="H954" s="80"/>
      <c r="I954" s="134"/>
      <c r="J954" s="135"/>
      <c r="K954" s="136"/>
      <c r="L954" s="91">
        <v>2</v>
      </c>
      <c r="M954" s="92"/>
      <c r="N954" s="93"/>
      <c r="O954" s="84">
        <v>1</v>
      </c>
      <c r="P954" s="85"/>
      <c r="Q954" s="85"/>
      <c r="R954" s="86"/>
      <c r="S954" s="72">
        <v>1026.4</v>
      </c>
      <c r="T954" s="73"/>
      <c r="U954" s="73"/>
      <c r="V954" s="74"/>
      <c r="W954" s="87">
        <f>ABS(S954/E952*10^6*I952)</f>
        <v>4.041071782621631</v>
      </c>
      <c r="X954" s="70"/>
      <c r="Y954" s="70"/>
      <c r="Z954" s="71"/>
      <c r="AA954" s="94"/>
      <c r="AB954" s="96"/>
      <c r="AC954" s="94"/>
      <c r="AD954" s="96"/>
      <c r="AE954" s="72">
        <v>1.185692</v>
      </c>
      <c r="AF954" s="73"/>
      <c r="AG954" s="74"/>
      <c r="AH954" s="72">
        <f t="shared" si="153"/>
        <v>1.3</v>
      </c>
      <c r="AI954" s="73"/>
      <c r="AJ954" s="74"/>
      <c r="AK954" s="78"/>
      <c r="AL954" s="79"/>
      <c r="AM954" s="80"/>
      <c r="AN954" s="88">
        <f>Z940*AH954*AK952</f>
        <v>65</v>
      </c>
      <c r="AO954" s="89"/>
      <c r="AP954" s="89"/>
      <c r="AQ954" s="90"/>
      <c r="AR954" s="88">
        <f>AH941*AH954*AK952</f>
        <v>19.5</v>
      </c>
      <c r="AS954" s="89"/>
      <c r="AT954" s="89"/>
      <c r="AU954" s="90"/>
      <c r="AV954" s="69">
        <f>AH359</f>
        <v>1095000</v>
      </c>
      <c r="AW954" s="70"/>
      <c r="AX954" s="70"/>
      <c r="AY954" s="71"/>
      <c r="AZ954" s="69" t="str">
        <f t="shared" si="154"/>
        <v>∞</v>
      </c>
      <c r="BA954" s="70"/>
      <c r="BB954" s="70"/>
      <c r="BC954" s="71"/>
      <c r="BD954" s="72">
        <f t="shared" si="155"/>
        <v>0</v>
      </c>
      <c r="BE954" s="73"/>
      <c r="BF954" s="74"/>
      <c r="BG954" s="78"/>
      <c r="BH954" s="79"/>
      <c r="BI954" s="80"/>
      <c r="BJ954" s="137"/>
      <c r="BK954" s="138"/>
      <c r="BL954" s="139"/>
    </row>
    <row r="955" spans="2:64" ht="18.75" customHeight="1">
      <c r="B955" s="97"/>
      <c r="C955" s="98"/>
      <c r="D955" s="99"/>
      <c r="E955" s="81"/>
      <c r="F955" s="82"/>
      <c r="G955" s="82"/>
      <c r="H955" s="83"/>
      <c r="I955" s="140"/>
      <c r="J955" s="141"/>
      <c r="K955" s="142"/>
      <c r="L955" s="97"/>
      <c r="M955" s="98"/>
      <c r="N955" s="99"/>
      <c r="O955" s="84">
        <v>2</v>
      </c>
      <c r="P955" s="85"/>
      <c r="Q955" s="85"/>
      <c r="R955" s="86"/>
      <c r="S955" s="72">
        <v>320.73</v>
      </c>
      <c r="T955" s="73"/>
      <c r="U955" s="73"/>
      <c r="V955" s="74"/>
      <c r="W955" s="87">
        <f>ABS(S955/E952*10^6*I952)</f>
        <v>1.262756189439045</v>
      </c>
      <c r="X955" s="70"/>
      <c r="Y955" s="70"/>
      <c r="Z955" s="71"/>
      <c r="AA955" s="97"/>
      <c r="AB955" s="99"/>
      <c r="AC955" s="97"/>
      <c r="AD955" s="99"/>
      <c r="AE955" s="72">
        <v>1.05622</v>
      </c>
      <c r="AF955" s="73"/>
      <c r="AG955" s="74"/>
      <c r="AH955" s="72">
        <f t="shared" si="153"/>
        <v>1.3</v>
      </c>
      <c r="AI955" s="73"/>
      <c r="AJ955" s="74"/>
      <c r="AK955" s="81"/>
      <c r="AL955" s="82"/>
      <c r="AM955" s="83"/>
      <c r="AN955" s="88">
        <f>Z940*AH955*AK952</f>
        <v>65</v>
      </c>
      <c r="AO955" s="89"/>
      <c r="AP955" s="89"/>
      <c r="AQ955" s="90"/>
      <c r="AR955" s="88">
        <f>AH941*AH955*AK952</f>
        <v>19.5</v>
      </c>
      <c r="AS955" s="89"/>
      <c r="AT955" s="89"/>
      <c r="AU955" s="90"/>
      <c r="AV955" s="69">
        <f>AH359</f>
        <v>1095000</v>
      </c>
      <c r="AW955" s="70"/>
      <c r="AX955" s="70"/>
      <c r="AY955" s="71"/>
      <c r="AZ955" s="69" t="str">
        <f t="shared" si="154"/>
        <v>∞</v>
      </c>
      <c r="BA955" s="70"/>
      <c r="BB955" s="70"/>
      <c r="BC955" s="71"/>
      <c r="BD955" s="72">
        <f t="shared" si="155"/>
        <v>0</v>
      </c>
      <c r="BE955" s="73"/>
      <c r="BF955" s="74"/>
      <c r="BG955" s="81"/>
      <c r="BH955" s="82"/>
      <c r="BI955" s="83"/>
      <c r="BJ955" s="122"/>
      <c r="BK955" s="123"/>
      <c r="BL955" s="124"/>
    </row>
    <row r="956" spans="2:64" ht="18.75" customHeight="1">
      <c r="B956" s="91">
        <v>1001</v>
      </c>
      <c r="C956" s="92"/>
      <c r="D956" s="93"/>
      <c r="E956" s="130">
        <v>161861132000</v>
      </c>
      <c r="F956" s="76"/>
      <c r="G956" s="76"/>
      <c r="H956" s="77"/>
      <c r="I956" s="131">
        <v>890</v>
      </c>
      <c r="J956" s="132"/>
      <c r="K956" s="133"/>
      <c r="L956" s="91">
        <v>1</v>
      </c>
      <c r="M956" s="92"/>
      <c r="N956" s="93"/>
      <c r="O956" s="84">
        <v>1</v>
      </c>
      <c r="P956" s="85"/>
      <c r="Q956" s="85"/>
      <c r="R956" s="86"/>
      <c r="S956" s="72">
        <v>2792.72</v>
      </c>
      <c r="T956" s="73"/>
      <c r="U956" s="73"/>
      <c r="V956" s="74"/>
      <c r="W956" s="87">
        <f>ABS(S956/E956*10^6*I956)</f>
        <v>15.355884203256403</v>
      </c>
      <c r="X956" s="70"/>
      <c r="Y956" s="70"/>
      <c r="Z956" s="71"/>
      <c r="AA956" s="91">
        <v>14</v>
      </c>
      <c r="AB956" s="93"/>
      <c r="AC956" s="91">
        <v>0</v>
      </c>
      <c r="AD956" s="93"/>
      <c r="AE956" s="72">
        <v>1.1615</v>
      </c>
      <c r="AF956" s="73"/>
      <c r="AG956" s="74"/>
      <c r="AH956" s="72">
        <f t="shared" si="153"/>
        <v>1.3</v>
      </c>
      <c r="AI956" s="73"/>
      <c r="AJ956" s="74"/>
      <c r="AK956" s="75">
        <f>IF(AA956&lt;25,1,IF(AC956&lt;=12,1,(25/AA956)^(1/4)))</f>
        <v>1</v>
      </c>
      <c r="AL956" s="76"/>
      <c r="AM956" s="77"/>
      <c r="AN956" s="88">
        <f>Z940*AH956*AK956</f>
        <v>65</v>
      </c>
      <c r="AO956" s="89"/>
      <c r="AP956" s="89"/>
      <c r="AQ956" s="90"/>
      <c r="AR956" s="88">
        <f>AH941*AH956*AK956</f>
        <v>19.5</v>
      </c>
      <c r="AS956" s="89"/>
      <c r="AT956" s="89"/>
      <c r="AU956" s="90"/>
      <c r="AV956" s="69">
        <f>AH359</f>
        <v>1095000</v>
      </c>
      <c r="AW956" s="70"/>
      <c r="AX956" s="70"/>
      <c r="AY956" s="71"/>
      <c r="AZ956" s="69" t="str">
        <f t="shared" si="154"/>
        <v>∞</v>
      </c>
      <c r="BA956" s="70"/>
      <c r="BB956" s="70"/>
      <c r="BC956" s="71"/>
      <c r="BD956" s="72">
        <f t="shared" si="155"/>
        <v>0</v>
      </c>
      <c r="BE956" s="73"/>
      <c r="BF956" s="74"/>
      <c r="BG956" s="75">
        <f>SUM(BD956:BD959)</f>
        <v>0</v>
      </c>
      <c r="BH956" s="76"/>
      <c r="BI956" s="77"/>
      <c r="BJ956" s="114" t="str">
        <f>IF(BG956&lt;=1,"O.K","N.G")</f>
        <v>O.K</v>
      </c>
      <c r="BK956" s="117"/>
      <c r="BL956" s="118"/>
    </row>
    <row r="957" spans="2:64" ht="18.75" customHeight="1">
      <c r="B957" s="94"/>
      <c r="C957" s="95"/>
      <c r="D957" s="96"/>
      <c r="E957" s="78"/>
      <c r="F957" s="79"/>
      <c r="G957" s="79"/>
      <c r="H957" s="80"/>
      <c r="I957" s="134"/>
      <c r="J957" s="135"/>
      <c r="K957" s="136"/>
      <c r="L957" s="97"/>
      <c r="M957" s="98"/>
      <c r="N957" s="99"/>
      <c r="O957" s="84">
        <v>2</v>
      </c>
      <c r="P957" s="85"/>
      <c r="Q957" s="85"/>
      <c r="R957" s="86"/>
      <c r="S957" s="72">
        <v>1977.17</v>
      </c>
      <c r="T957" s="73"/>
      <c r="U957" s="73"/>
      <c r="V957" s="74"/>
      <c r="W957" s="87">
        <f>ABS(S957/E956*10^6*I956)</f>
        <v>10.871549446472425</v>
      </c>
      <c r="X957" s="70"/>
      <c r="Y957" s="70"/>
      <c r="Z957" s="71"/>
      <c r="AA957" s="94"/>
      <c r="AB957" s="96"/>
      <c r="AC957" s="94"/>
      <c r="AD957" s="96"/>
      <c r="AE957" s="72">
        <v>1.110231</v>
      </c>
      <c r="AF957" s="73"/>
      <c r="AG957" s="74"/>
      <c r="AH957" s="72">
        <f t="shared" si="153"/>
        <v>1.3</v>
      </c>
      <c r="AI957" s="73"/>
      <c r="AJ957" s="74"/>
      <c r="AK957" s="78"/>
      <c r="AL957" s="79"/>
      <c r="AM957" s="80"/>
      <c r="AN957" s="88">
        <f>Z940*AH957*AK956</f>
        <v>65</v>
      </c>
      <c r="AO957" s="89"/>
      <c r="AP957" s="89"/>
      <c r="AQ957" s="90"/>
      <c r="AR957" s="88">
        <f>AH941*AH957*AK956</f>
        <v>19.5</v>
      </c>
      <c r="AS957" s="89"/>
      <c r="AT957" s="89"/>
      <c r="AU957" s="90"/>
      <c r="AV957" s="69">
        <f>AH359</f>
        <v>1095000</v>
      </c>
      <c r="AW957" s="70"/>
      <c r="AX957" s="70"/>
      <c r="AY957" s="71"/>
      <c r="AZ957" s="69" t="str">
        <f t="shared" si="154"/>
        <v>∞</v>
      </c>
      <c r="BA957" s="70"/>
      <c r="BB957" s="70"/>
      <c r="BC957" s="71"/>
      <c r="BD957" s="72">
        <f t="shared" si="155"/>
        <v>0</v>
      </c>
      <c r="BE957" s="73"/>
      <c r="BF957" s="74"/>
      <c r="BG957" s="78"/>
      <c r="BH957" s="79"/>
      <c r="BI957" s="80"/>
      <c r="BJ957" s="137"/>
      <c r="BK957" s="138"/>
      <c r="BL957" s="139"/>
    </row>
    <row r="958" spans="2:64" ht="18.75" customHeight="1">
      <c r="B958" s="94"/>
      <c r="C958" s="95"/>
      <c r="D958" s="96"/>
      <c r="E958" s="78"/>
      <c r="F958" s="79"/>
      <c r="G958" s="79"/>
      <c r="H958" s="80"/>
      <c r="I958" s="134"/>
      <c r="J958" s="135"/>
      <c r="K958" s="136"/>
      <c r="L958" s="91">
        <v>2</v>
      </c>
      <c r="M958" s="92"/>
      <c r="N958" s="93"/>
      <c r="O958" s="84">
        <v>1</v>
      </c>
      <c r="P958" s="85"/>
      <c r="Q958" s="85"/>
      <c r="R958" s="86"/>
      <c r="S958" s="72">
        <v>868.61</v>
      </c>
      <c r="T958" s="73"/>
      <c r="U958" s="73"/>
      <c r="V958" s="74"/>
      <c r="W958" s="87">
        <f>ABS(S958/E956*10^6*I956)</f>
        <v>4.776087319097706</v>
      </c>
      <c r="X958" s="70"/>
      <c r="Y958" s="70"/>
      <c r="Z958" s="71"/>
      <c r="AA958" s="94"/>
      <c r="AB958" s="96"/>
      <c r="AC958" s="94"/>
      <c r="AD958" s="96"/>
      <c r="AE958" s="72">
        <v>1.049063</v>
      </c>
      <c r="AF958" s="73"/>
      <c r="AG958" s="74"/>
      <c r="AH958" s="72">
        <f t="shared" si="153"/>
        <v>1.3</v>
      </c>
      <c r="AI958" s="73"/>
      <c r="AJ958" s="74"/>
      <c r="AK958" s="78"/>
      <c r="AL958" s="79"/>
      <c r="AM958" s="80"/>
      <c r="AN958" s="88">
        <f>Z940*AH958*AK956</f>
        <v>65</v>
      </c>
      <c r="AO958" s="89"/>
      <c r="AP958" s="89"/>
      <c r="AQ958" s="90"/>
      <c r="AR958" s="88">
        <f>AH941*AH958*AK956</f>
        <v>19.5</v>
      </c>
      <c r="AS958" s="89"/>
      <c r="AT958" s="89"/>
      <c r="AU958" s="90"/>
      <c r="AV958" s="69">
        <f>AH359</f>
        <v>1095000</v>
      </c>
      <c r="AW958" s="70"/>
      <c r="AX958" s="70"/>
      <c r="AY958" s="71"/>
      <c r="AZ958" s="69" t="str">
        <f t="shared" si="154"/>
        <v>∞</v>
      </c>
      <c r="BA958" s="70"/>
      <c r="BB958" s="70"/>
      <c r="BC958" s="71"/>
      <c r="BD958" s="72">
        <f t="shared" si="155"/>
        <v>0</v>
      </c>
      <c r="BE958" s="73"/>
      <c r="BF958" s="74"/>
      <c r="BG958" s="78"/>
      <c r="BH958" s="79"/>
      <c r="BI958" s="80"/>
      <c r="BJ958" s="137"/>
      <c r="BK958" s="138"/>
      <c r="BL958" s="139"/>
    </row>
    <row r="959" spans="2:64" ht="18.75" customHeight="1">
      <c r="B959" s="97"/>
      <c r="C959" s="98"/>
      <c r="D959" s="99"/>
      <c r="E959" s="81"/>
      <c r="F959" s="82"/>
      <c r="G959" s="82"/>
      <c r="H959" s="83"/>
      <c r="I959" s="140"/>
      <c r="J959" s="141"/>
      <c r="K959" s="142"/>
      <c r="L959" s="97"/>
      <c r="M959" s="98"/>
      <c r="N959" s="99"/>
      <c r="O959" s="84">
        <v>2</v>
      </c>
      <c r="P959" s="85"/>
      <c r="Q959" s="85"/>
      <c r="R959" s="86"/>
      <c r="S959" s="72">
        <v>864.18</v>
      </c>
      <c r="T959" s="73"/>
      <c r="U959" s="73"/>
      <c r="V959" s="74"/>
      <c r="W959" s="87">
        <f>ABS(S959/E956*10^6*I956)</f>
        <v>4.751728784400197</v>
      </c>
      <c r="X959" s="70"/>
      <c r="Y959" s="70"/>
      <c r="Z959" s="71"/>
      <c r="AA959" s="97"/>
      <c r="AB959" s="99"/>
      <c r="AC959" s="97"/>
      <c r="AD959" s="99"/>
      <c r="AE959" s="72">
        <v>1.04881</v>
      </c>
      <c r="AF959" s="73"/>
      <c r="AG959" s="74"/>
      <c r="AH959" s="72">
        <f t="shared" si="153"/>
        <v>1.3</v>
      </c>
      <c r="AI959" s="73"/>
      <c r="AJ959" s="74"/>
      <c r="AK959" s="81"/>
      <c r="AL959" s="82"/>
      <c r="AM959" s="83"/>
      <c r="AN959" s="88">
        <f>Z940*AH959*AK956</f>
        <v>65</v>
      </c>
      <c r="AO959" s="89"/>
      <c r="AP959" s="89"/>
      <c r="AQ959" s="90"/>
      <c r="AR959" s="88">
        <f>AH941*AH959*AK956</f>
        <v>19.5</v>
      </c>
      <c r="AS959" s="89"/>
      <c r="AT959" s="89"/>
      <c r="AU959" s="90"/>
      <c r="AV959" s="69">
        <f>AH359</f>
        <v>1095000</v>
      </c>
      <c r="AW959" s="70"/>
      <c r="AX959" s="70"/>
      <c r="AY959" s="71"/>
      <c r="AZ959" s="69" t="str">
        <f t="shared" si="154"/>
        <v>∞</v>
      </c>
      <c r="BA959" s="70"/>
      <c r="BB959" s="70"/>
      <c r="BC959" s="71"/>
      <c r="BD959" s="72">
        <f t="shared" si="155"/>
        <v>0</v>
      </c>
      <c r="BE959" s="73"/>
      <c r="BF959" s="74"/>
      <c r="BG959" s="81"/>
      <c r="BH959" s="82"/>
      <c r="BI959" s="83"/>
      <c r="BJ959" s="122"/>
      <c r="BK959" s="123"/>
      <c r="BL959" s="124"/>
    </row>
    <row r="960" spans="2:64" ht="18.75" customHeight="1">
      <c r="B960" s="91">
        <v>1101</v>
      </c>
      <c r="C960" s="92"/>
      <c r="D960" s="93"/>
      <c r="E960" s="130">
        <v>161861132000</v>
      </c>
      <c r="F960" s="76"/>
      <c r="G960" s="76"/>
      <c r="H960" s="77"/>
      <c r="I960" s="131">
        <v>890</v>
      </c>
      <c r="J960" s="132"/>
      <c r="K960" s="133"/>
      <c r="L960" s="91">
        <v>1</v>
      </c>
      <c r="M960" s="92"/>
      <c r="N960" s="93"/>
      <c r="O960" s="84">
        <v>1</v>
      </c>
      <c r="P960" s="85"/>
      <c r="Q960" s="85"/>
      <c r="R960" s="86"/>
      <c r="S960" s="72">
        <v>3069.76</v>
      </c>
      <c r="T960" s="73"/>
      <c r="U960" s="73"/>
      <c r="V960" s="74"/>
      <c r="W960" s="87">
        <f>ABS(S960/E960*10^6*I960)</f>
        <v>16.87919988104371</v>
      </c>
      <c r="X960" s="70"/>
      <c r="Y960" s="70"/>
      <c r="Z960" s="71"/>
      <c r="AA960" s="91">
        <v>14</v>
      </c>
      <c r="AB960" s="93"/>
      <c r="AC960" s="91">
        <v>0</v>
      </c>
      <c r="AD960" s="93"/>
      <c r="AE960" s="72">
        <v>1.421013</v>
      </c>
      <c r="AF960" s="73"/>
      <c r="AG960" s="74"/>
      <c r="AH960" s="72">
        <f t="shared" si="153"/>
        <v>1.3</v>
      </c>
      <c r="AI960" s="73"/>
      <c r="AJ960" s="74"/>
      <c r="AK960" s="75">
        <f>IF(AA960&lt;25,1,IF(AC960&lt;=12,1,(25/AA960)^(1/4)))</f>
        <v>1</v>
      </c>
      <c r="AL960" s="76"/>
      <c r="AM960" s="77"/>
      <c r="AN960" s="88">
        <f>Z940*AH960*AK960</f>
        <v>65</v>
      </c>
      <c r="AO960" s="89"/>
      <c r="AP960" s="89"/>
      <c r="AQ960" s="90"/>
      <c r="AR960" s="88">
        <f>AH941*AH960*AK960</f>
        <v>19.5</v>
      </c>
      <c r="AS960" s="89"/>
      <c r="AT960" s="89"/>
      <c r="AU960" s="90"/>
      <c r="AV960" s="69">
        <f>AH359</f>
        <v>1095000</v>
      </c>
      <c r="AW960" s="70"/>
      <c r="AX960" s="70"/>
      <c r="AY960" s="71"/>
      <c r="AZ960" s="69" t="str">
        <f t="shared" si="154"/>
        <v>∞</v>
      </c>
      <c r="BA960" s="70"/>
      <c r="BB960" s="70"/>
      <c r="BC960" s="71"/>
      <c r="BD960" s="72">
        <f t="shared" si="155"/>
        <v>0</v>
      </c>
      <c r="BE960" s="73"/>
      <c r="BF960" s="74"/>
      <c r="BG960" s="75">
        <f>SUM(BD960:BD963)</f>
        <v>0</v>
      </c>
      <c r="BH960" s="76"/>
      <c r="BI960" s="77"/>
      <c r="BJ960" s="114" t="str">
        <f>IF(BG960&lt;=1,"O.K","N.G")</f>
        <v>O.K</v>
      </c>
      <c r="BK960" s="117"/>
      <c r="BL960" s="118"/>
    </row>
    <row r="961" spans="2:64" ht="18.75" customHeight="1">
      <c r="B961" s="94"/>
      <c r="C961" s="95"/>
      <c r="D961" s="96"/>
      <c r="E961" s="78"/>
      <c r="F961" s="79"/>
      <c r="G961" s="79"/>
      <c r="H961" s="80"/>
      <c r="I961" s="134"/>
      <c r="J961" s="135"/>
      <c r="K961" s="136"/>
      <c r="L961" s="97"/>
      <c r="M961" s="98"/>
      <c r="N961" s="99"/>
      <c r="O961" s="84">
        <v>2</v>
      </c>
      <c r="P961" s="85"/>
      <c r="Q961" s="85"/>
      <c r="R961" s="86"/>
      <c r="S961" s="72">
        <v>881.16</v>
      </c>
      <c r="T961" s="73"/>
      <c r="U961" s="73"/>
      <c r="V961" s="74"/>
      <c r="W961" s="87">
        <f>ABS(S961/E960*10^6*I960)</f>
        <v>4.84509400317304</v>
      </c>
      <c r="X961" s="70"/>
      <c r="Y961" s="70"/>
      <c r="Z961" s="71"/>
      <c r="AA961" s="94"/>
      <c r="AB961" s="96"/>
      <c r="AC961" s="94"/>
      <c r="AD961" s="96"/>
      <c r="AE961" s="72">
        <v>1.10655</v>
      </c>
      <c r="AF961" s="73"/>
      <c r="AG961" s="74"/>
      <c r="AH961" s="72">
        <f t="shared" si="153"/>
        <v>1.3</v>
      </c>
      <c r="AI961" s="73"/>
      <c r="AJ961" s="74"/>
      <c r="AK961" s="78"/>
      <c r="AL961" s="79"/>
      <c r="AM961" s="80"/>
      <c r="AN961" s="88">
        <f>Z940*AH961*AK960</f>
        <v>65</v>
      </c>
      <c r="AO961" s="89"/>
      <c r="AP961" s="89"/>
      <c r="AQ961" s="90"/>
      <c r="AR961" s="88">
        <f>AH941*AH961*AK960</f>
        <v>19.5</v>
      </c>
      <c r="AS961" s="89"/>
      <c r="AT961" s="89"/>
      <c r="AU961" s="90"/>
      <c r="AV961" s="69">
        <f>AH359</f>
        <v>1095000</v>
      </c>
      <c r="AW961" s="70"/>
      <c r="AX961" s="70"/>
      <c r="AY961" s="71"/>
      <c r="AZ961" s="69" t="str">
        <f t="shared" si="154"/>
        <v>∞</v>
      </c>
      <c r="BA961" s="70"/>
      <c r="BB961" s="70"/>
      <c r="BC961" s="71"/>
      <c r="BD961" s="72">
        <f t="shared" si="155"/>
        <v>0</v>
      </c>
      <c r="BE961" s="73"/>
      <c r="BF961" s="74"/>
      <c r="BG961" s="78"/>
      <c r="BH961" s="79"/>
      <c r="BI961" s="80"/>
      <c r="BJ961" s="137"/>
      <c r="BK961" s="138"/>
      <c r="BL961" s="139"/>
    </row>
    <row r="962" spans="2:64" ht="18.75" customHeight="1">
      <c r="B962" s="94"/>
      <c r="C962" s="95"/>
      <c r="D962" s="96"/>
      <c r="E962" s="78"/>
      <c r="F962" s="79"/>
      <c r="G962" s="79"/>
      <c r="H962" s="80"/>
      <c r="I962" s="134"/>
      <c r="J962" s="135"/>
      <c r="K962" s="136"/>
      <c r="L962" s="91">
        <v>2</v>
      </c>
      <c r="M962" s="92"/>
      <c r="N962" s="93"/>
      <c r="O962" s="84">
        <v>1</v>
      </c>
      <c r="P962" s="85"/>
      <c r="Q962" s="85"/>
      <c r="R962" s="86"/>
      <c r="S962" s="72">
        <v>1032.64</v>
      </c>
      <c r="T962" s="73"/>
      <c r="U962" s="73"/>
      <c r="V962" s="74"/>
      <c r="W962" s="87">
        <f>ABS(S962/E960*10^6*I960)</f>
        <v>5.678012927773173</v>
      </c>
      <c r="X962" s="70"/>
      <c r="Y962" s="70"/>
      <c r="Z962" s="71"/>
      <c r="AA962" s="94"/>
      <c r="AB962" s="96"/>
      <c r="AC962" s="94"/>
      <c r="AD962" s="96"/>
      <c r="AE962" s="72">
        <v>1.126291</v>
      </c>
      <c r="AF962" s="73"/>
      <c r="AG962" s="74"/>
      <c r="AH962" s="72">
        <f t="shared" si="153"/>
        <v>1.3</v>
      </c>
      <c r="AI962" s="73"/>
      <c r="AJ962" s="74"/>
      <c r="AK962" s="78"/>
      <c r="AL962" s="79"/>
      <c r="AM962" s="80"/>
      <c r="AN962" s="88">
        <f>Z940*AH962*AK960</f>
        <v>65</v>
      </c>
      <c r="AO962" s="89"/>
      <c r="AP962" s="89"/>
      <c r="AQ962" s="90"/>
      <c r="AR962" s="88">
        <f>AH941*AH962*AK960</f>
        <v>19.5</v>
      </c>
      <c r="AS962" s="89"/>
      <c r="AT962" s="89"/>
      <c r="AU962" s="90"/>
      <c r="AV962" s="69">
        <f>AH359</f>
        <v>1095000</v>
      </c>
      <c r="AW962" s="70"/>
      <c r="AX962" s="70"/>
      <c r="AY962" s="71"/>
      <c r="AZ962" s="69" t="str">
        <f t="shared" si="154"/>
        <v>∞</v>
      </c>
      <c r="BA962" s="70"/>
      <c r="BB962" s="70"/>
      <c r="BC962" s="71"/>
      <c r="BD962" s="72">
        <f t="shared" si="155"/>
        <v>0</v>
      </c>
      <c r="BE962" s="73"/>
      <c r="BF962" s="74"/>
      <c r="BG962" s="78"/>
      <c r="BH962" s="79"/>
      <c r="BI962" s="80"/>
      <c r="BJ962" s="137"/>
      <c r="BK962" s="138"/>
      <c r="BL962" s="139"/>
    </row>
    <row r="963" spans="2:64" ht="18.75" customHeight="1">
      <c r="B963" s="97"/>
      <c r="C963" s="98"/>
      <c r="D963" s="99"/>
      <c r="E963" s="81"/>
      <c r="F963" s="82"/>
      <c r="G963" s="82"/>
      <c r="H963" s="83"/>
      <c r="I963" s="140"/>
      <c r="J963" s="141"/>
      <c r="K963" s="142"/>
      <c r="L963" s="97"/>
      <c r="M963" s="98"/>
      <c r="N963" s="99"/>
      <c r="O963" s="84">
        <v>2</v>
      </c>
      <c r="P963" s="85"/>
      <c r="Q963" s="85"/>
      <c r="R963" s="86"/>
      <c r="S963" s="72">
        <v>189.82</v>
      </c>
      <c r="T963" s="73"/>
      <c r="U963" s="73"/>
      <c r="V963" s="74"/>
      <c r="W963" s="87">
        <f>ABS(S963/E960*10^6*I960)</f>
        <v>1.0437329698151376</v>
      </c>
      <c r="X963" s="70"/>
      <c r="Y963" s="70"/>
      <c r="Z963" s="71"/>
      <c r="AA963" s="97"/>
      <c r="AB963" s="99"/>
      <c r="AC963" s="97"/>
      <c r="AD963" s="99"/>
      <c r="AE963" s="72">
        <v>1.022351</v>
      </c>
      <c r="AF963" s="73"/>
      <c r="AG963" s="74"/>
      <c r="AH963" s="72">
        <f t="shared" si="153"/>
        <v>1.3</v>
      </c>
      <c r="AI963" s="73"/>
      <c r="AJ963" s="74"/>
      <c r="AK963" s="81"/>
      <c r="AL963" s="82"/>
      <c r="AM963" s="83"/>
      <c r="AN963" s="88">
        <f>Z940*AH963*AK960</f>
        <v>65</v>
      </c>
      <c r="AO963" s="89"/>
      <c r="AP963" s="89"/>
      <c r="AQ963" s="90"/>
      <c r="AR963" s="88">
        <f>AH941*AH963*AK960</f>
        <v>19.5</v>
      </c>
      <c r="AS963" s="89"/>
      <c r="AT963" s="89"/>
      <c r="AU963" s="90"/>
      <c r="AV963" s="69">
        <f>AH359</f>
        <v>1095000</v>
      </c>
      <c r="AW963" s="70"/>
      <c r="AX963" s="70"/>
      <c r="AY963" s="71"/>
      <c r="AZ963" s="69" t="str">
        <f t="shared" si="154"/>
        <v>∞</v>
      </c>
      <c r="BA963" s="70"/>
      <c r="BB963" s="70"/>
      <c r="BC963" s="71"/>
      <c r="BD963" s="72">
        <f t="shared" si="155"/>
        <v>0</v>
      </c>
      <c r="BE963" s="73"/>
      <c r="BF963" s="74"/>
      <c r="BG963" s="81"/>
      <c r="BH963" s="82"/>
      <c r="BI963" s="83"/>
      <c r="BJ963" s="122"/>
      <c r="BK963" s="123"/>
      <c r="BL963" s="124"/>
    </row>
    <row r="964" spans="2:64" ht="18.75" customHeight="1">
      <c r="B964" s="91">
        <v>1501</v>
      </c>
      <c r="C964" s="92"/>
      <c r="D964" s="93"/>
      <c r="E964" s="130">
        <v>161861132000</v>
      </c>
      <c r="F964" s="76"/>
      <c r="G964" s="76"/>
      <c r="H964" s="77"/>
      <c r="I964" s="131">
        <v>890</v>
      </c>
      <c r="J964" s="132"/>
      <c r="K964" s="133"/>
      <c r="L964" s="91">
        <v>1</v>
      </c>
      <c r="M964" s="92"/>
      <c r="N964" s="93"/>
      <c r="O964" s="84">
        <v>1</v>
      </c>
      <c r="P964" s="85"/>
      <c r="Q964" s="85"/>
      <c r="R964" s="86"/>
      <c r="S964" s="72">
        <v>4241.81</v>
      </c>
      <c r="T964" s="73"/>
      <c r="U964" s="73"/>
      <c r="V964" s="74"/>
      <c r="W964" s="87">
        <f>ABS(S964/E964*10^6*I964)</f>
        <v>23.323764348812293</v>
      </c>
      <c r="X964" s="70"/>
      <c r="Y964" s="70"/>
      <c r="Z964" s="71"/>
      <c r="AA964" s="91">
        <v>14</v>
      </c>
      <c r="AB964" s="93"/>
      <c r="AC964" s="91">
        <v>0</v>
      </c>
      <c r="AD964" s="93"/>
      <c r="AE964" s="72">
        <v>1</v>
      </c>
      <c r="AF964" s="73"/>
      <c r="AG964" s="74"/>
      <c r="AH964" s="72">
        <f t="shared" si="153"/>
        <v>1.3</v>
      </c>
      <c r="AI964" s="73"/>
      <c r="AJ964" s="74"/>
      <c r="AK964" s="75">
        <f>IF(AA964&lt;25,1,IF(AC964&lt;=12,1,(25/AA964)^(1/4)))</f>
        <v>1</v>
      </c>
      <c r="AL964" s="76"/>
      <c r="AM964" s="77"/>
      <c r="AN964" s="88">
        <f>Z940*AH964*AK964</f>
        <v>65</v>
      </c>
      <c r="AO964" s="89"/>
      <c r="AP964" s="89"/>
      <c r="AQ964" s="90"/>
      <c r="AR964" s="88">
        <f>AH941*AH964*AK964</f>
        <v>19.5</v>
      </c>
      <c r="AS964" s="89"/>
      <c r="AT964" s="89"/>
      <c r="AU964" s="90"/>
      <c r="AV964" s="69">
        <f>AH359</f>
        <v>1095000</v>
      </c>
      <c r="AW964" s="70"/>
      <c r="AX964" s="70"/>
      <c r="AY964" s="71"/>
      <c r="AZ964" s="69">
        <f t="shared" si="154"/>
        <v>43288658.85329634</v>
      </c>
      <c r="BA964" s="70"/>
      <c r="BB964" s="70"/>
      <c r="BC964" s="71"/>
      <c r="BD964" s="72">
        <f t="shared" si="155"/>
        <v>0.02529530895634615</v>
      </c>
      <c r="BE964" s="73"/>
      <c r="BF964" s="74"/>
      <c r="BG964" s="75">
        <f>SUM(BD964:BD967)</f>
        <v>0.02529530895634615</v>
      </c>
      <c r="BH964" s="76"/>
      <c r="BI964" s="77"/>
      <c r="BJ964" s="114" t="str">
        <f>IF(BG964&lt;=1,"O.K","N.G")</f>
        <v>O.K</v>
      </c>
      <c r="BK964" s="117"/>
      <c r="BL964" s="118"/>
    </row>
    <row r="965" spans="2:64" ht="18.75" customHeight="1">
      <c r="B965" s="94"/>
      <c r="C965" s="95"/>
      <c r="D965" s="96"/>
      <c r="E965" s="78"/>
      <c r="F965" s="79"/>
      <c r="G965" s="79"/>
      <c r="H965" s="80"/>
      <c r="I965" s="134"/>
      <c r="J965" s="135"/>
      <c r="K965" s="136"/>
      <c r="L965" s="97"/>
      <c r="M965" s="98"/>
      <c r="N965" s="99"/>
      <c r="O965" s="84">
        <v>2</v>
      </c>
      <c r="P965" s="85"/>
      <c r="Q965" s="85"/>
      <c r="R965" s="86"/>
      <c r="S965" s="72">
        <v>393.35</v>
      </c>
      <c r="T965" s="73"/>
      <c r="U965" s="73"/>
      <c r="V965" s="74"/>
      <c r="W965" s="87">
        <f>ABS(S965/E964*10^6*I964)</f>
        <v>2.1628509307595847</v>
      </c>
      <c r="X965" s="70"/>
      <c r="Y965" s="70"/>
      <c r="Z965" s="71"/>
      <c r="AA965" s="94"/>
      <c r="AB965" s="96"/>
      <c r="AC965" s="94"/>
      <c r="AD965" s="96"/>
      <c r="AE965" s="72">
        <v>1</v>
      </c>
      <c r="AF965" s="73"/>
      <c r="AG965" s="74"/>
      <c r="AH965" s="72">
        <f t="shared" si="153"/>
        <v>1.3</v>
      </c>
      <c r="AI965" s="73"/>
      <c r="AJ965" s="74"/>
      <c r="AK965" s="78"/>
      <c r="AL965" s="79"/>
      <c r="AM965" s="80"/>
      <c r="AN965" s="88">
        <f>Z940*AH965*AK964</f>
        <v>65</v>
      </c>
      <c r="AO965" s="89"/>
      <c r="AP965" s="89"/>
      <c r="AQ965" s="90"/>
      <c r="AR965" s="88">
        <f>AH941*AH965*AK964</f>
        <v>19.5</v>
      </c>
      <c r="AS965" s="89"/>
      <c r="AT965" s="89"/>
      <c r="AU965" s="90"/>
      <c r="AV965" s="69">
        <f>AH359</f>
        <v>1095000</v>
      </c>
      <c r="AW965" s="70"/>
      <c r="AX965" s="70"/>
      <c r="AY965" s="71"/>
      <c r="AZ965" s="69" t="str">
        <f t="shared" si="154"/>
        <v>∞</v>
      </c>
      <c r="BA965" s="70"/>
      <c r="BB965" s="70"/>
      <c r="BC965" s="71"/>
      <c r="BD965" s="72">
        <f t="shared" si="155"/>
        <v>0</v>
      </c>
      <c r="BE965" s="73"/>
      <c r="BF965" s="74"/>
      <c r="BG965" s="78"/>
      <c r="BH965" s="79"/>
      <c r="BI965" s="80"/>
      <c r="BJ965" s="137"/>
      <c r="BK965" s="138"/>
      <c r="BL965" s="139"/>
    </row>
    <row r="966" spans="2:64" ht="18.75" customHeight="1">
      <c r="B966" s="94"/>
      <c r="C966" s="95"/>
      <c r="D966" s="96"/>
      <c r="E966" s="78"/>
      <c r="F966" s="79"/>
      <c r="G966" s="79"/>
      <c r="H966" s="80"/>
      <c r="I966" s="134"/>
      <c r="J966" s="135"/>
      <c r="K966" s="136"/>
      <c r="L966" s="91">
        <v>2</v>
      </c>
      <c r="M966" s="92"/>
      <c r="N966" s="93"/>
      <c r="O966" s="84">
        <v>1</v>
      </c>
      <c r="P966" s="85"/>
      <c r="Q966" s="85"/>
      <c r="R966" s="86"/>
      <c r="S966" s="72">
        <v>1587.29</v>
      </c>
      <c r="T966" s="73"/>
      <c r="U966" s="73"/>
      <c r="V966" s="74"/>
      <c r="W966" s="87">
        <f>ABS(S966/E964*10^6*I964)</f>
        <v>8.727778451469128</v>
      </c>
      <c r="X966" s="70"/>
      <c r="Y966" s="70"/>
      <c r="Z966" s="71"/>
      <c r="AA966" s="94"/>
      <c r="AB966" s="96"/>
      <c r="AC966" s="94"/>
      <c r="AD966" s="96"/>
      <c r="AE966" s="72">
        <v>1</v>
      </c>
      <c r="AF966" s="73"/>
      <c r="AG966" s="74"/>
      <c r="AH966" s="72">
        <f t="shared" si="153"/>
        <v>1.3</v>
      </c>
      <c r="AI966" s="73"/>
      <c r="AJ966" s="74"/>
      <c r="AK966" s="78"/>
      <c r="AL966" s="79"/>
      <c r="AM966" s="80"/>
      <c r="AN966" s="88">
        <f>Z940*AH966*AK964</f>
        <v>65</v>
      </c>
      <c r="AO966" s="89"/>
      <c r="AP966" s="89"/>
      <c r="AQ966" s="90"/>
      <c r="AR966" s="88">
        <f>AH941*AH966*AK964</f>
        <v>19.5</v>
      </c>
      <c r="AS966" s="89"/>
      <c r="AT966" s="89"/>
      <c r="AU966" s="90"/>
      <c r="AV966" s="69">
        <f>AH359</f>
        <v>1095000</v>
      </c>
      <c r="AW966" s="70"/>
      <c r="AX966" s="70"/>
      <c r="AY966" s="71"/>
      <c r="AZ966" s="69" t="str">
        <f t="shared" si="154"/>
        <v>∞</v>
      </c>
      <c r="BA966" s="70"/>
      <c r="BB966" s="70"/>
      <c r="BC966" s="71"/>
      <c r="BD966" s="72">
        <f t="shared" si="155"/>
        <v>0</v>
      </c>
      <c r="BE966" s="73"/>
      <c r="BF966" s="74"/>
      <c r="BG966" s="78"/>
      <c r="BH966" s="79"/>
      <c r="BI966" s="80"/>
      <c r="BJ966" s="137"/>
      <c r="BK966" s="138"/>
      <c r="BL966" s="139"/>
    </row>
    <row r="967" spans="2:64" ht="18.75" customHeight="1">
      <c r="B967" s="97"/>
      <c r="C967" s="98"/>
      <c r="D967" s="99"/>
      <c r="E967" s="81"/>
      <c r="F967" s="82"/>
      <c r="G967" s="82"/>
      <c r="H967" s="83"/>
      <c r="I967" s="140"/>
      <c r="J967" s="141"/>
      <c r="K967" s="142"/>
      <c r="L967" s="97"/>
      <c r="M967" s="98"/>
      <c r="N967" s="99"/>
      <c r="O967" s="84">
        <v>2</v>
      </c>
      <c r="P967" s="85"/>
      <c r="Q967" s="85"/>
      <c r="R967" s="86"/>
      <c r="S967" s="72">
        <v>210.3</v>
      </c>
      <c r="T967" s="73"/>
      <c r="U967" s="73"/>
      <c r="V967" s="74"/>
      <c r="W967" s="87">
        <f>ABS(S967/E964*10^6*I964)</f>
        <v>1.1563430805611814</v>
      </c>
      <c r="X967" s="70"/>
      <c r="Y967" s="70"/>
      <c r="Z967" s="71"/>
      <c r="AA967" s="97"/>
      <c r="AB967" s="99"/>
      <c r="AC967" s="97"/>
      <c r="AD967" s="99"/>
      <c r="AE967" s="72">
        <v>1</v>
      </c>
      <c r="AF967" s="73"/>
      <c r="AG967" s="74"/>
      <c r="AH967" s="72">
        <f t="shared" si="153"/>
        <v>1.3</v>
      </c>
      <c r="AI967" s="73"/>
      <c r="AJ967" s="74"/>
      <c r="AK967" s="81"/>
      <c r="AL967" s="82"/>
      <c r="AM967" s="83"/>
      <c r="AN967" s="88">
        <f>Z940*AH967*AK964</f>
        <v>65</v>
      </c>
      <c r="AO967" s="89"/>
      <c r="AP967" s="89"/>
      <c r="AQ967" s="90"/>
      <c r="AR967" s="88">
        <f>AH941*AH967*AK964</f>
        <v>19.5</v>
      </c>
      <c r="AS967" s="89"/>
      <c r="AT967" s="89"/>
      <c r="AU967" s="90"/>
      <c r="AV967" s="69">
        <f>AH359</f>
        <v>1095000</v>
      </c>
      <c r="AW967" s="70"/>
      <c r="AX967" s="70"/>
      <c r="AY967" s="71"/>
      <c r="AZ967" s="69" t="str">
        <f t="shared" si="154"/>
        <v>∞</v>
      </c>
      <c r="BA967" s="70"/>
      <c r="BB967" s="70"/>
      <c r="BC967" s="71"/>
      <c r="BD967" s="72">
        <f t="shared" si="155"/>
        <v>0</v>
      </c>
      <c r="BE967" s="73"/>
      <c r="BF967" s="74"/>
      <c r="BG967" s="81"/>
      <c r="BH967" s="82"/>
      <c r="BI967" s="83"/>
      <c r="BJ967" s="122"/>
      <c r="BK967" s="123"/>
      <c r="BL967" s="124"/>
    </row>
    <row r="968" spans="2:64" ht="18.75" customHeight="1">
      <c r="B968" s="91">
        <v>1601</v>
      </c>
      <c r="C968" s="92"/>
      <c r="D968" s="93"/>
      <c r="E968" s="130">
        <v>161861132000</v>
      </c>
      <c r="F968" s="76"/>
      <c r="G968" s="76"/>
      <c r="H968" s="77"/>
      <c r="I968" s="131">
        <v>890</v>
      </c>
      <c r="J968" s="132"/>
      <c r="K968" s="133"/>
      <c r="L968" s="91">
        <v>1</v>
      </c>
      <c r="M968" s="92"/>
      <c r="N968" s="93"/>
      <c r="O968" s="84">
        <v>1</v>
      </c>
      <c r="P968" s="85"/>
      <c r="Q968" s="85"/>
      <c r="R968" s="86"/>
      <c r="S968" s="72">
        <v>3809.12</v>
      </c>
      <c r="T968" s="73"/>
      <c r="U968" s="73"/>
      <c r="V968" s="74"/>
      <c r="W968" s="87">
        <f>ABS(S968/E968*10^6*I968)</f>
        <v>20.944600832273927</v>
      </c>
      <c r="X968" s="70"/>
      <c r="Y968" s="70"/>
      <c r="Z968" s="71"/>
      <c r="AA968" s="91">
        <v>14</v>
      </c>
      <c r="AB968" s="93"/>
      <c r="AC968" s="91">
        <v>0</v>
      </c>
      <c r="AD968" s="93"/>
      <c r="AE968" s="72">
        <v>1</v>
      </c>
      <c r="AF968" s="73"/>
      <c r="AG968" s="74"/>
      <c r="AH968" s="72">
        <f t="shared" si="153"/>
        <v>1.3</v>
      </c>
      <c r="AI968" s="73"/>
      <c r="AJ968" s="74"/>
      <c r="AK968" s="75">
        <f>IF(AA968&lt;25,1,IF(AC968&lt;=12,1,(25/AA968)^(1/4)))</f>
        <v>1</v>
      </c>
      <c r="AL968" s="76"/>
      <c r="AM968" s="77"/>
      <c r="AN968" s="88">
        <f>Z940*AH968*AK968</f>
        <v>65</v>
      </c>
      <c r="AO968" s="89"/>
      <c r="AP968" s="89"/>
      <c r="AQ968" s="90"/>
      <c r="AR968" s="88">
        <f>AH941*AH968*AK968</f>
        <v>19.5</v>
      </c>
      <c r="AS968" s="89"/>
      <c r="AT968" s="89"/>
      <c r="AU968" s="90"/>
      <c r="AV968" s="69">
        <f>AH359</f>
        <v>1095000</v>
      </c>
      <c r="AW968" s="70"/>
      <c r="AX968" s="70"/>
      <c r="AY968" s="71"/>
      <c r="AZ968" s="69">
        <f t="shared" si="154"/>
        <v>59779709.73535162</v>
      </c>
      <c r="BA968" s="70"/>
      <c r="BB968" s="70"/>
      <c r="BC968" s="71"/>
      <c r="BD968" s="72">
        <f t="shared" si="155"/>
        <v>0.018317251871038366</v>
      </c>
      <c r="BE968" s="73"/>
      <c r="BF968" s="74"/>
      <c r="BG968" s="75">
        <f>SUM(BD968:BD971)</f>
        <v>0.018317251871038366</v>
      </c>
      <c r="BH968" s="76"/>
      <c r="BI968" s="77"/>
      <c r="BJ968" s="114" t="str">
        <f>IF(BG968&lt;=1,"O.K","N.G")</f>
        <v>O.K</v>
      </c>
      <c r="BK968" s="117"/>
      <c r="BL968" s="118"/>
    </row>
    <row r="969" spans="2:64" ht="18.75" customHeight="1">
      <c r="B969" s="94"/>
      <c r="C969" s="95"/>
      <c r="D969" s="96"/>
      <c r="E969" s="78"/>
      <c r="F969" s="79"/>
      <c r="G969" s="79"/>
      <c r="H969" s="80"/>
      <c r="I969" s="134"/>
      <c r="J969" s="135"/>
      <c r="K969" s="136"/>
      <c r="L969" s="97"/>
      <c r="M969" s="98"/>
      <c r="N969" s="99"/>
      <c r="O969" s="84">
        <v>2</v>
      </c>
      <c r="P969" s="85"/>
      <c r="Q969" s="85"/>
      <c r="R969" s="86"/>
      <c r="S969" s="72">
        <v>38.68</v>
      </c>
      <c r="T969" s="73"/>
      <c r="U969" s="73"/>
      <c r="V969" s="74"/>
      <c r="W969" s="87">
        <f>ABS(S969/E968*10^6*I968)</f>
        <v>0.212683549006688</v>
      </c>
      <c r="X969" s="70"/>
      <c r="Y969" s="70"/>
      <c r="Z969" s="71"/>
      <c r="AA969" s="94"/>
      <c r="AB969" s="96"/>
      <c r="AC969" s="94"/>
      <c r="AD969" s="96"/>
      <c r="AE969" s="72">
        <v>1.022006</v>
      </c>
      <c r="AF969" s="73"/>
      <c r="AG969" s="74"/>
      <c r="AH969" s="72">
        <f t="shared" si="153"/>
        <v>1.3</v>
      </c>
      <c r="AI969" s="73"/>
      <c r="AJ969" s="74"/>
      <c r="AK969" s="78"/>
      <c r="AL969" s="79"/>
      <c r="AM969" s="80"/>
      <c r="AN969" s="88">
        <f>Z940*AH969*AK968</f>
        <v>65</v>
      </c>
      <c r="AO969" s="89"/>
      <c r="AP969" s="89"/>
      <c r="AQ969" s="90"/>
      <c r="AR969" s="88">
        <f>AH941*AH969*AK968</f>
        <v>19.5</v>
      </c>
      <c r="AS969" s="89"/>
      <c r="AT969" s="89"/>
      <c r="AU969" s="90"/>
      <c r="AV969" s="69">
        <f>AH359</f>
        <v>1095000</v>
      </c>
      <c r="AW969" s="70"/>
      <c r="AX969" s="70"/>
      <c r="AY969" s="71"/>
      <c r="AZ969" s="69" t="str">
        <f t="shared" si="154"/>
        <v>∞</v>
      </c>
      <c r="BA969" s="70"/>
      <c r="BB969" s="70"/>
      <c r="BC969" s="71"/>
      <c r="BD969" s="72">
        <f t="shared" si="155"/>
        <v>0</v>
      </c>
      <c r="BE969" s="73"/>
      <c r="BF969" s="74"/>
      <c r="BG969" s="78"/>
      <c r="BH969" s="79"/>
      <c r="BI969" s="80"/>
      <c r="BJ969" s="137"/>
      <c r="BK969" s="138"/>
      <c r="BL969" s="139"/>
    </row>
    <row r="970" spans="2:64" ht="18.75" customHeight="1">
      <c r="B970" s="94"/>
      <c r="C970" s="95"/>
      <c r="D970" s="96"/>
      <c r="E970" s="78"/>
      <c r="F970" s="79"/>
      <c r="G970" s="79"/>
      <c r="H970" s="80"/>
      <c r="I970" s="134"/>
      <c r="J970" s="135"/>
      <c r="K970" s="136"/>
      <c r="L970" s="91">
        <v>2</v>
      </c>
      <c r="M970" s="92"/>
      <c r="N970" s="93"/>
      <c r="O970" s="84">
        <v>1</v>
      </c>
      <c r="P970" s="85"/>
      <c r="Q970" s="85"/>
      <c r="R970" s="86"/>
      <c r="S970" s="72">
        <v>1383.33</v>
      </c>
      <c r="T970" s="73"/>
      <c r="U970" s="73"/>
      <c r="V970" s="74"/>
      <c r="W970" s="87">
        <f>ABS(S970/E968*10^6*I968)</f>
        <v>7.606296118082257</v>
      </c>
      <c r="X970" s="70"/>
      <c r="Y970" s="70"/>
      <c r="Z970" s="71"/>
      <c r="AA970" s="94"/>
      <c r="AB970" s="96"/>
      <c r="AC970" s="94"/>
      <c r="AD970" s="96"/>
      <c r="AE970" s="72">
        <v>2.462108</v>
      </c>
      <c r="AF970" s="73"/>
      <c r="AG970" s="74"/>
      <c r="AH970" s="72">
        <f t="shared" si="153"/>
        <v>1.3</v>
      </c>
      <c r="AI970" s="73"/>
      <c r="AJ970" s="74"/>
      <c r="AK970" s="78"/>
      <c r="AL970" s="79"/>
      <c r="AM970" s="80"/>
      <c r="AN970" s="88">
        <f>Z940*AH970*AK968</f>
        <v>65</v>
      </c>
      <c r="AO970" s="89"/>
      <c r="AP970" s="89"/>
      <c r="AQ970" s="90"/>
      <c r="AR970" s="88">
        <f>AH941*AH970*AK968</f>
        <v>19.5</v>
      </c>
      <c r="AS970" s="89"/>
      <c r="AT970" s="89"/>
      <c r="AU970" s="90"/>
      <c r="AV970" s="69">
        <f>AH359</f>
        <v>1095000</v>
      </c>
      <c r="AW970" s="70"/>
      <c r="AX970" s="70"/>
      <c r="AY970" s="71"/>
      <c r="AZ970" s="69" t="str">
        <f t="shared" si="154"/>
        <v>∞</v>
      </c>
      <c r="BA970" s="70"/>
      <c r="BB970" s="70"/>
      <c r="BC970" s="71"/>
      <c r="BD970" s="72">
        <f t="shared" si="155"/>
        <v>0</v>
      </c>
      <c r="BE970" s="73"/>
      <c r="BF970" s="74"/>
      <c r="BG970" s="78"/>
      <c r="BH970" s="79"/>
      <c r="BI970" s="80"/>
      <c r="BJ970" s="137"/>
      <c r="BK970" s="138"/>
      <c r="BL970" s="139"/>
    </row>
    <row r="971" spans="2:64" ht="18.75" customHeight="1">
      <c r="B971" s="97"/>
      <c r="C971" s="98"/>
      <c r="D971" s="99"/>
      <c r="E971" s="81"/>
      <c r="F971" s="82"/>
      <c r="G971" s="82"/>
      <c r="H971" s="83"/>
      <c r="I971" s="140"/>
      <c r="J971" s="141"/>
      <c r="K971" s="142"/>
      <c r="L971" s="97"/>
      <c r="M971" s="98"/>
      <c r="N971" s="99"/>
      <c r="O971" s="84">
        <v>2</v>
      </c>
      <c r="P971" s="85"/>
      <c r="Q971" s="85"/>
      <c r="R971" s="86"/>
      <c r="S971" s="72">
        <v>1157.1</v>
      </c>
      <c r="T971" s="73"/>
      <c r="U971" s="73"/>
      <c r="V971" s="74"/>
      <c r="W971" s="87">
        <f>ABS(S971/E968*10^6*I968)</f>
        <v>6.362361286340194</v>
      </c>
      <c r="X971" s="70"/>
      <c r="Y971" s="70"/>
      <c r="Z971" s="71"/>
      <c r="AA971" s="97"/>
      <c r="AB971" s="99"/>
      <c r="AC971" s="97"/>
      <c r="AD971" s="99"/>
      <c r="AE971" s="72">
        <v>1.991287</v>
      </c>
      <c r="AF971" s="73"/>
      <c r="AG971" s="74"/>
      <c r="AH971" s="72">
        <f t="shared" si="153"/>
        <v>1.3</v>
      </c>
      <c r="AI971" s="73"/>
      <c r="AJ971" s="74"/>
      <c r="AK971" s="81"/>
      <c r="AL971" s="82"/>
      <c r="AM971" s="83"/>
      <c r="AN971" s="88">
        <f>Z940*AH971*AK968</f>
        <v>65</v>
      </c>
      <c r="AO971" s="89"/>
      <c r="AP971" s="89"/>
      <c r="AQ971" s="90"/>
      <c r="AR971" s="88">
        <f>AH941*AH971*AK968</f>
        <v>19.5</v>
      </c>
      <c r="AS971" s="89"/>
      <c r="AT971" s="89"/>
      <c r="AU971" s="90"/>
      <c r="AV971" s="69">
        <f>AH359</f>
        <v>1095000</v>
      </c>
      <c r="AW971" s="70"/>
      <c r="AX971" s="70"/>
      <c r="AY971" s="71"/>
      <c r="AZ971" s="69" t="str">
        <f t="shared" si="154"/>
        <v>∞</v>
      </c>
      <c r="BA971" s="70"/>
      <c r="BB971" s="70"/>
      <c r="BC971" s="71"/>
      <c r="BD971" s="72">
        <f t="shared" si="155"/>
        <v>0</v>
      </c>
      <c r="BE971" s="73"/>
      <c r="BF971" s="74"/>
      <c r="BG971" s="81"/>
      <c r="BH971" s="82"/>
      <c r="BI971" s="83"/>
      <c r="BJ971" s="122"/>
      <c r="BK971" s="123"/>
      <c r="BL971" s="124"/>
    </row>
    <row r="972" spans="2:64" ht="18.75" customHeight="1">
      <c r="B972" s="91">
        <v>1701</v>
      </c>
      <c r="C972" s="92"/>
      <c r="D972" s="93"/>
      <c r="E972" s="130">
        <v>228592821333.333</v>
      </c>
      <c r="F972" s="76"/>
      <c r="G972" s="76"/>
      <c r="H972" s="77"/>
      <c r="I972" s="131">
        <v>900</v>
      </c>
      <c r="J972" s="132"/>
      <c r="K972" s="133"/>
      <c r="L972" s="91">
        <v>1</v>
      </c>
      <c r="M972" s="92"/>
      <c r="N972" s="93"/>
      <c r="O972" s="84">
        <v>1</v>
      </c>
      <c r="P972" s="85"/>
      <c r="Q972" s="85"/>
      <c r="R972" s="86"/>
      <c r="S972" s="72">
        <v>3070.26</v>
      </c>
      <c r="T972" s="73"/>
      <c r="U972" s="73"/>
      <c r="V972" s="74"/>
      <c r="W972" s="87">
        <f>ABS(S972/E972*10^6*I972)</f>
        <v>12.088017392158894</v>
      </c>
      <c r="X972" s="70"/>
      <c r="Y972" s="70"/>
      <c r="Z972" s="71"/>
      <c r="AA972" s="91">
        <v>14</v>
      </c>
      <c r="AB972" s="93"/>
      <c r="AC972" s="91">
        <v>0</v>
      </c>
      <c r="AD972" s="93"/>
      <c r="AE972" s="72">
        <v>1.420789</v>
      </c>
      <c r="AF972" s="73"/>
      <c r="AG972" s="74"/>
      <c r="AH972" s="72">
        <f t="shared" si="153"/>
        <v>1.3</v>
      </c>
      <c r="AI972" s="73"/>
      <c r="AJ972" s="74"/>
      <c r="AK972" s="75">
        <f>IF(AA972&lt;25,1,IF(AC972&lt;=12,1,(25/AA972)^(1/4)))</f>
        <v>1</v>
      </c>
      <c r="AL972" s="76"/>
      <c r="AM972" s="77"/>
      <c r="AN972" s="88">
        <f>Z940*AH972*AK972</f>
        <v>65</v>
      </c>
      <c r="AO972" s="89"/>
      <c r="AP972" s="89"/>
      <c r="AQ972" s="90"/>
      <c r="AR972" s="88">
        <f>AH941*AH972*AK972</f>
        <v>19.5</v>
      </c>
      <c r="AS972" s="89"/>
      <c r="AT972" s="89"/>
      <c r="AU972" s="90"/>
      <c r="AV972" s="69">
        <f>AH359</f>
        <v>1095000</v>
      </c>
      <c r="AW972" s="70"/>
      <c r="AX972" s="70"/>
      <c r="AY972" s="71"/>
      <c r="AZ972" s="69" t="str">
        <f t="shared" si="154"/>
        <v>∞</v>
      </c>
      <c r="BA972" s="70"/>
      <c r="BB972" s="70"/>
      <c r="BC972" s="71"/>
      <c r="BD972" s="72">
        <f t="shared" si="155"/>
        <v>0</v>
      </c>
      <c r="BE972" s="73"/>
      <c r="BF972" s="74"/>
      <c r="BG972" s="75">
        <f>SUM(BD972:BD975)</f>
        <v>0</v>
      </c>
      <c r="BH972" s="76"/>
      <c r="BI972" s="77"/>
      <c r="BJ972" s="114" t="str">
        <f>IF(BG972&lt;=1,"O.K","N.G")</f>
        <v>O.K</v>
      </c>
      <c r="BK972" s="117"/>
      <c r="BL972" s="118"/>
    </row>
    <row r="973" spans="2:64" ht="18.75" customHeight="1">
      <c r="B973" s="94"/>
      <c r="C973" s="95"/>
      <c r="D973" s="96"/>
      <c r="E973" s="78"/>
      <c r="F973" s="79"/>
      <c r="G973" s="79"/>
      <c r="H973" s="80"/>
      <c r="I973" s="134"/>
      <c r="J973" s="135"/>
      <c r="K973" s="136"/>
      <c r="L973" s="97"/>
      <c r="M973" s="98"/>
      <c r="N973" s="99"/>
      <c r="O973" s="84">
        <v>2</v>
      </c>
      <c r="P973" s="85"/>
      <c r="Q973" s="85"/>
      <c r="R973" s="86"/>
      <c r="S973" s="72">
        <v>880.62</v>
      </c>
      <c r="T973" s="73"/>
      <c r="U973" s="73"/>
      <c r="V973" s="74"/>
      <c r="W973" s="87">
        <f>ABS(S973/E972*10^6*I972)</f>
        <v>3.4671167509862246</v>
      </c>
      <c r="X973" s="70"/>
      <c r="Y973" s="70"/>
      <c r="Z973" s="71"/>
      <c r="AA973" s="94"/>
      <c r="AB973" s="96"/>
      <c r="AC973" s="94"/>
      <c r="AD973" s="96"/>
      <c r="AE973" s="72">
        <v>1.106415</v>
      </c>
      <c r="AF973" s="73"/>
      <c r="AG973" s="74"/>
      <c r="AH973" s="72">
        <f t="shared" si="153"/>
        <v>1.3</v>
      </c>
      <c r="AI973" s="73"/>
      <c r="AJ973" s="74"/>
      <c r="AK973" s="78"/>
      <c r="AL973" s="79"/>
      <c r="AM973" s="80"/>
      <c r="AN973" s="88">
        <f>Z940*AH973*AK972</f>
        <v>65</v>
      </c>
      <c r="AO973" s="89"/>
      <c r="AP973" s="89"/>
      <c r="AQ973" s="90"/>
      <c r="AR973" s="88">
        <f>AH941*AH973*AK972</f>
        <v>19.5</v>
      </c>
      <c r="AS973" s="89"/>
      <c r="AT973" s="89"/>
      <c r="AU973" s="90"/>
      <c r="AV973" s="69">
        <f>AH359</f>
        <v>1095000</v>
      </c>
      <c r="AW973" s="70"/>
      <c r="AX973" s="70"/>
      <c r="AY973" s="71"/>
      <c r="AZ973" s="69" t="str">
        <f t="shared" si="154"/>
        <v>∞</v>
      </c>
      <c r="BA973" s="70"/>
      <c r="BB973" s="70"/>
      <c r="BC973" s="71"/>
      <c r="BD973" s="72">
        <f t="shared" si="155"/>
        <v>0</v>
      </c>
      <c r="BE973" s="73"/>
      <c r="BF973" s="74"/>
      <c r="BG973" s="78"/>
      <c r="BH973" s="79"/>
      <c r="BI973" s="80"/>
      <c r="BJ973" s="137"/>
      <c r="BK973" s="138"/>
      <c r="BL973" s="139"/>
    </row>
    <row r="974" spans="2:64" ht="18.75" customHeight="1">
      <c r="B974" s="94"/>
      <c r="C974" s="95"/>
      <c r="D974" s="96"/>
      <c r="E974" s="78"/>
      <c r="F974" s="79"/>
      <c r="G974" s="79"/>
      <c r="H974" s="80"/>
      <c r="I974" s="134"/>
      <c r="J974" s="135"/>
      <c r="K974" s="136"/>
      <c r="L974" s="91">
        <v>2</v>
      </c>
      <c r="M974" s="92"/>
      <c r="N974" s="93"/>
      <c r="O974" s="84">
        <v>1</v>
      </c>
      <c r="P974" s="85"/>
      <c r="Q974" s="85"/>
      <c r="R974" s="86"/>
      <c r="S974" s="72">
        <v>1032.35</v>
      </c>
      <c r="T974" s="73"/>
      <c r="U974" s="73"/>
      <c r="V974" s="74"/>
      <c r="W974" s="87">
        <f>ABS(S974/E972*10^6*I972)</f>
        <v>4.064497715110523</v>
      </c>
      <c r="X974" s="70"/>
      <c r="Y974" s="70"/>
      <c r="Z974" s="71"/>
      <c r="AA974" s="94"/>
      <c r="AB974" s="96"/>
      <c r="AC974" s="94"/>
      <c r="AD974" s="96"/>
      <c r="AE974" s="72">
        <v>1.126171</v>
      </c>
      <c r="AF974" s="73"/>
      <c r="AG974" s="74"/>
      <c r="AH974" s="72">
        <f t="shared" si="153"/>
        <v>1.3</v>
      </c>
      <c r="AI974" s="73"/>
      <c r="AJ974" s="74"/>
      <c r="AK974" s="78"/>
      <c r="AL974" s="79"/>
      <c r="AM974" s="80"/>
      <c r="AN974" s="88">
        <f>Z940*AH974*AK972</f>
        <v>65</v>
      </c>
      <c r="AO974" s="89"/>
      <c r="AP974" s="89"/>
      <c r="AQ974" s="90"/>
      <c r="AR974" s="88">
        <f>AH941*AH974*AK972</f>
        <v>19.5</v>
      </c>
      <c r="AS974" s="89"/>
      <c r="AT974" s="89"/>
      <c r="AU974" s="90"/>
      <c r="AV974" s="69">
        <f>AH359</f>
        <v>1095000</v>
      </c>
      <c r="AW974" s="70"/>
      <c r="AX974" s="70"/>
      <c r="AY974" s="71"/>
      <c r="AZ974" s="69" t="str">
        <f t="shared" si="154"/>
        <v>∞</v>
      </c>
      <c r="BA974" s="70"/>
      <c r="BB974" s="70"/>
      <c r="BC974" s="71"/>
      <c r="BD974" s="72">
        <f t="shared" si="155"/>
        <v>0</v>
      </c>
      <c r="BE974" s="73"/>
      <c r="BF974" s="74"/>
      <c r="BG974" s="78"/>
      <c r="BH974" s="79"/>
      <c r="BI974" s="80"/>
      <c r="BJ974" s="137"/>
      <c r="BK974" s="138"/>
      <c r="BL974" s="139"/>
    </row>
    <row r="975" spans="2:64" ht="18.75" customHeight="1">
      <c r="B975" s="97"/>
      <c r="C975" s="98"/>
      <c r="D975" s="99"/>
      <c r="E975" s="81"/>
      <c r="F975" s="82"/>
      <c r="G975" s="82"/>
      <c r="H975" s="83"/>
      <c r="I975" s="140"/>
      <c r="J975" s="141"/>
      <c r="K975" s="142"/>
      <c r="L975" s="97"/>
      <c r="M975" s="98"/>
      <c r="N975" s="99"/>
      <c r="O975" s="84">
        <v>2</v>
      </c>
      <c r="P975" s="85"/>
      <c r="Q975" s="85"/>
      <c r="R975" s="86"/>
      <c r="S975" s="72">
        <v>802.27</v>
      </c>
      <c r="T975" s="73"/>
      <c r="U975" s="73"/>
      <c r="V975" s="74"/>
      <c r="W975" s="87">
        <f>ABS(S975/E972*10^6*I972)</f>
        <v>3.158642497119891</v>
      </c>
      <c r="X975" s="70"/>
      <c r="Y975" s="70"/>
      <c r="Z975" s="71"/>
      <c r="AA975" s="97"/>
      <c r="AB975" s="99"/>
      <c r="AC975" s="97"/>
      <c r="AD975" s="99"/>
      <c r="AE975" s="72">
        <v>1.095397</v>
      </c>
      <c r="AF975" s="73"/>
      <c r="AG975" s="74"/>
      <c r="AH975" s="72">
        <f t="shared" si="153"/>
        <v>1.3</v>
      </c>
      <c r="AI975" s="73"/>
      <c r="AJ975" s="74"/>
      <c r="AK975" s="81"/>
      <c r="AL975" s="82"/>
      <c r="AM975" s="83"/>
      <c r="AN975" s="88">
        <f>Z940*AH975*AK972</f>
        <v>65</v>
      </c>
      <c r="AO975" s="89"/>
      <c r="AP975" s="89"/>
      <c r="AQ975" s="90"/>
      <c r="AR975" s="88">
        <f>AH941*AH975*AK972</f>
        <v>19.5</v>
      </c>
      <c r="AS975" s="89"/>
      <c r="AT975" s="89"/>
      <c r="AU975" s="90"/>
      <c r="AV975" s="69">
        <f>AH359</f>
        <v>1095000</v>
      </c>
      <c r="AW975" s="70"/>
      <c r="AX975" s="70"/>
      <c r="AY975" s="71"/>
      <c r="AZ975" s="69" t="str">
        <f t="shared" si="154"/>
        <v>∞</v>
      </c>
      <c r="BA975" s="70"/>
      <c r="BB975" s="70"/>
      <c r="BC975" s="71"/>
      <c r="BD975" s="72">
        <f t="shared" si="155"/>
        <v>0</v>
      </c>
      <c r="BE975" s="73"/>
      <c r="BF975" s="74"/>
      <c r="BG975" s="81"/>
      <c r="BH975" s="82"/>
      <c r="BI975" s="83"/>
      <c r="BJ975" s="122"/>
      <c r="BK975" s="123"/>
      <c r="BL975" s="124"/>
    </row>
    <row r="976" spans="2:64" ht="18.75" customHeight="1">
      <c r="B976" s="91">
        <v>1801</v>
      </c>
      <c r="C976" s="92"/>
      <c r="D976" s="93"/>
      <c r="E976" s="130">
        <v>161861132000</v>
      </c>
      <c r="F976" s="76"/>
      <c r="G976" s="76"/>
      <c r="H976" s="77"/>
      <c r="I976" s="131">
        <v>890</v>
      </c>
      <c r="J976" s="132"/>
      <c r="K976" s="133"/>
      <c r="L976" s="91">
        <v>1</v>
      </c>
      <c r="M976" s="92"/>
      <c r="N976" s="93"/>
      <c r="O976" s="84">
        <v>1</v>
      </c>
      <c r="P976" s="85"/>
      <c r="Q976" s="85"/>
      <c r="R976" s="86"/>
      <c r="S976" s="72">
        <v>2792.66</v>
      </c>
      <c r="T976" s="73"/>
      <c r="U976" s="73"/>
      <c r="V976" s="74"/>
      <c r="W976" s="87">
        <f>ABS(S976/E976*10^6*I976)</f>
        <v>15.355554290822578</v>
      </c>
      <c r="X976" s="70"/>
      <c r="Y976" s="70"/>
      <c r="Z976" s="71"/>
      <c r="AA976" s="91">
        <v>14</v>
      </c>
      <c r="AB976" s="93"/>
      <c r="AC976" s="91">
        <v>0</v>
      </c>
      <c r="AD976" s="93"/>
      <c r="AE976" s="72">
        <v>1.161482</v>
      </c>
      <c r="AF976" s="73"/>
      <c r="AG976" s="74"/>
      <c r="AH976" s="72">
        <f aca="true" t="shared" si="156" ref="AH976:AH1007">IF(AE976&lt;=-1,1.3*(1-AE976)/(1.6-AE976),IF(AE976&lt;1,1,1.3))</f>
        <v>1.3</v>
      </c>
      <c r="AI976" s="73"/>
      <c r="AJ976" s="74"/>
      <c r="AK976" s="75">
        <f>IF(AA976&lt;25,1,IF(AC976&lt;=12,1,(25/AA976)^(1/4)))</f>
        <v>1</v>
      </c>
      <c r="AL976" s="76"/>
      <c r="AM976" s="77"/>
      <c r="AN976" s="88">
        <f>Z940*AH976*AK976</f>
        <v>65</v>
      </c>
      <c r="AO976" s="89"/>
      <c r="AP976" s="89"/>
      <c r="AQ976" s="90"/>
      <c r="AR976" s="88">
        <f>AH941*AH976*AK976</f>
        <v>19.5</v>
      </c>
      <c r="AS976" s="89"/>
      <c r="AT976" s="89"/>
      <c r="AU976" s="90"/>
      <c r="AV976" s="69">
        <f>AH359</f>
        <v>1095000</v>
      </c>
      <c r="AW976" s="70"/>
      <c r="AX976" s="70"/>
      <c r="AY976" s="71"/>
      <c r="AZ976" s="69" t="str">
        <f aca="true" t="shared" si="157" ref="AZ976:AZ1007">IF(W976&lt;=AR976,"∞",2*10^6*AN976^3/W976^3)</f>
        <v>∞</v>
      </c>
      <c r="BA976" s="70"/>
      <c r="BB976" s="70"/>
      <c r="BC976" s="71"/>
      <c r="BD976" s="72">
        <f aca="true" t="shared" si="158" ref="BD976:BD1007">IF(W976&lt;=AR976,0,AV976/AZ976)</f>
        <v>0</v>
      </c>
      <c r="BE976" s="73"/>
      <c r="BF976" s="74"/>
      <c r="BG976" s="75">
        <f>SUM(BD976:BD979)</f>
        <v>0</v>
      </c>
      <c r="BH976" s="76"/>
      <c r="BI976" s="77"/>
      <c r="BJ976" s="114" t="str">
        <f>IF(BG976&lt;=1,"O.K","N.G")</f>
        <v>O.K</v>
      </c>
      <c r="BK976" s="117"/>
      <c r="BL976" s="118"/>
    </row>
    <row r="977" spans="2:64" ht="18.75" customHeight="1">
      <c r="B977" s="94"/>
      <c r="C977" s="95"/>
      <c r="D977" s="96"/>
      <c r="E977" s="78"/>
      <c r="F977" s="79"/>
      <c r="G977" s="79"/>
      <c r="H977" s="80"/>
      <c r="I977" s="134"/>
      <c r="J977" s="135"/>
      <c r="K977" s="136"/>
      <c r="L977" s="97"/>
      <c r="M977" s="98"/>
      <c r="N977" s="99"/>
      <c r="O977" s="84">
        <v>2</v>
      </c>
      <c r="P977" s="85"/>
      <c r="Q977" s="85"/>
      <c r="R977" s="86"/>
      <c r="S977" s="72">
        <v>1977.24</v>
      </c>
      <c r="T977" s="73"/>
      <c r="U977" s="73"/>
      <c r="V977" s="74"/>
      <c r="W977" s="87">
        <f>ABS(S977/E976*10^6*I976)</f>
        <v>10.871934344311889</v>
      </c>
      <c r="X977" s="70"/>
      <c r="Y977" s="70"/>
      <c r="Z977" s="71"/>
      <c r="AA977" s="94"/>
      <c r="AB977" s="96"/>
      <c r="AC977" s="94"/>
      <c r="AD977" s="96"/>
      <c r="AE977" s="72">
        <v>1.110225</v>
      </c>
      <c r="AF977" s="73"/>
      <c r="AG977" s="74"/>
      <c r="AH977" s="72">
        <f t="shared" si="156"/>
        <v>1.3</v>
      </c>
      <c r="AI977" s="73"/>
      <c r="AJ977" s="74"/>
      <c r="AK977" s="78"/>
      <c r="AL977" s="79"/>
      <c r="AM977" s="80"/>
      <c r="AN977" s="88">
        <f>Z940*AH977*AK976</f>
        <v>65</v>
      </c>
      <c r="AO977" s="89"/>
      <c r="AP977" s="89"/>
      <c r="AQ977" s="90"/>
      <c r="AR977" s="88">
        <f>AH941*AH977*AK976</f>
        <v>19.5</v>
      </c>
      <c r="AS977" s="89"/>
      <c r="AT977" s="89"/>
      <c r="AU977" s="90"/>
      <c r="AV977" s="69">
        <f>AH359</f>
        <v>1095000</v>
      </c>
      <c r="AW977" s="70"/>
      <c r="AX977" s="70"/>
      <c r="AY977" s="71"/>
      <c r="AZ977" s="69" t="str">
        <f t="shared" si="157"/>
        <v>∞</v>
      </c>
      <c r="BA977" s="70"/>
      <c r="BB977" s="70"/>
      <c r="BC977" s="71"/>
      <c r="BD977" s="72">
        <f t="shared" si="158"/>
        <v>0</v>
      </c>
      <c r="BE977" s="73"/>
      <c r="BF977" s="74"/>
      <c r="BG977" s="78"/>
      <c r="BH977" s="79"/>
      <c r="BI977" s="80"/>
      <c r="BJ977" s="137"/>
      <c r="BK977" s="138"/>
      <c r="BL977" s="139"/>
    </row>
    <row r="978" spans="2:64" ht="18.75" customHeight="1">
      <c r="B978" s="94"/>
      <c r="C978" s="95"/>
      <c r="D978" s="96"/>
      <c r="E978" s="78"/>
      <c r="F978" s="79"/>
      <c r="G978" s="79"/>
      <c r="H978" s="80"/>
      <c r="I978" s="134"/>
      <c r="J978" s="135"/>
      <c r="K978" s="136"/>
      <c r="L978" s="91">
        <v>2</v>
      </c>
      <c r="M978" s="92"/>
      <c r="N978" s="93"/>
      <c r="O978" s="84">
        <v>1</v>
      </c>
      <c r="P978" s="85"/>
      <c r="Q978" s="85"/>
      <c r="R978" s="86"/>
      <c r="S978" s="72">
        <v>868.62</v>
      </c>
      <c r="T978" s="73"/>
      <c r="U978" s="73"/>
      <c r="V978" s="74"/>
      <c r="W978" s="87">
        <f>ABS(S978/E976*10^6*I976)</f>
        <v>4.776142304503344</v>
      </c>
      <c r="X978" s="70"/>
      <c r="Y978" s="70"/>
      <c r="Z978" s="71"/>
      <c r="AA978" s="94"/>
      <c r="AB978" s="96"/>
      <c r="AC978" s="94"/>
      <c r="AD978" s="96"/>
      <c r="AE978" s="72">
        <v>1.049059</v>
      </c>
      <c r="AF978" s="73"/>
      <c r="AG978" s="74"/>
      <c r="AH978" s="72">
        <f t="shared" si="156"/>
        <v>1.3</v>
      </c>
      <c r="AI978" s="73"/>
      <c r="AJ978" s="74"/>
      <c r="AK978" s="78"/>
      <c r="AL978" s="79"/>
      <c r="AM978" s="80"/>
      <c r="AN978" s="88">
        <f>Z940*AH978*AK976</f>
        <v>65</v>
      </c>
      <c r="AO978" s="89"/>
      <c r="AP978" s="89"/>
      <c r="AQ978" s="90"/>
      <c r="AR978" s="88">
        <f>AH941*AH978*AK976</f>
        <v>19.5</v>
      </c>
      <c r="AS978" s="89"/>
      <c r="AT978" s="89"/>
      <c r="AU978" s="90"/>
      <c r="AV978" s="69">
        <f>AH359</f>
        <v>1095000</v>
      </c>
      <c r="AW978" s="70"/>
      <c r="AX978" s="70"/>
      <c r="AY978" s="71"/>
      <c r="AZ978" s="69" t="str">
        <f t="shared" si="157"/>
        <v>∞</v>
      </c>
      <c r="BA978" s="70"/>
      <c r="BB978" s="70"/>
      <c r="BC978" s="71"/>
      <c r="BD978" s="72">
        <f t="shared" si="158"/>
        <v>0</v>
      </c>
      <c r="BE978" s="73"/>
      <c r="BF978" s="74"/>
      <c r="BG978" s="78"/>
      <c r="BH978" s="79"/>
      <c r="BI978" s="80"/>
      <c r="BJ978" s="137"/>
      <c r="BK978" s="138"/>
      <c r="BL978" s="139"/>
    </row>
    <row r="979" spans="2:64" ht="18.75" customHeight="1">
      <c r="B979" s="97"/>
      <c r="C979" s="98"/>
      <c r="D979" s="99"/>
      <c r="E979" s="81"/>
      <c r="F979" s="82"/>
      <c r="G979" s="82"/>
      <c r="H979" s="83"/>
      <c r="I979" s="140"/>
      <c r="J979" s="141"/>
      <c r="K979" s="142"/>
      <c r="L979" s="97"/>
      <c r="M979" s="98"/>
      <c r="N979" s="99"/>
      <c r="O979" s="84">
        <v>2</v>
      </c>
      <c r="P979" s="85"/>
      <c r="Q979" s="85"/>
      <c r="R979" s="86"/>
      <c r="S979" s="72">
        <v>632.56</v>
      </c>
      <c r="T979" s="73"/>
      <c r="U979" s="73"/>
      <c r="V979" s="74"/>
      <c r="W979" s="87">
        <f>ABS(S979/E976*10^6*I976)</f>
        <v>3.478156819019404</v>
      </c>
      <c r="X979" s="70"/>
      <c r="Y979" s="70"/>
      <c r="Z979" s="71"/>
      <c r="AA979" s="97"/>
      <c r="AB979" s="99"/>
      <c r="AC979" s="97"/>
      <c r="AD979" s="99"/>
      <c r="AE979" s="72">
        <v>1.035263</v>
      </c>
      <c r="AF979" s="73"/>
      <c r="AG979" s="74"/>
      <c r="AH979" s="72">
        <f t="shared" si="156"/>
        <v>1.3</v>
      </c>
      <c r="AI979" s="73"/>
      <c r="AJ979" s="74"/>
      <c r="AK979" s="81"/>
      <c r="AL979" s="82"/>
      <c r="AM979" s="83"/>
      <c r="AN979" s="88">
        <f>Z940*AH979*AK976</f>
        <v>65</v>
      </c>
      <c r="AO979" s="89"/>
      <c r="AP979" s="89"/>
      <c r="AQ979" s="90"/>
      <c r="AR979" s="88">
        <f>AH941*AH979*AK976</f>
        <v>19.5</v>
      </c>
      <c r="AS979" s="89"/>
      <c r="AT979" s="89"/>
      <c r="AU979" s="90"/>
      <c r="AV979" s="69">
        <f>AH359</f>
        <v>1095000</v>
      </c>
      <c r="AW979" s="70"/>
      <c r="AX979" s="70"/>
      <c r="AY979" s="71"/>
      <c r="AZ979" s="69" t="str">
        <f t="shared" si="157"/>
        <v>∞</v>
      </c>
      <c r="BA979" s="70"/>
      <c r="BB979" s="70"/>
      <c r="BC979" s="71"/>
      <c r="BD979" s="72">
        <f t="shared" si="158"/>
        <v>0</v>
      </c>
      <c r="BE979" s="73"/>
      <c r="BF979" s="74"/>
      <c r="BG979" s="81"/>
      <c r="BH979" s="82"/>
      <c r="BI979" s="83"/>
      <c r="BJ979" s="122"/>
      <c r="BK979" s="123"/>
      <c r="BL979" s="124"/>
    </row>
    <row r="980" spans="2:64" ht="18.75" customHeight="1">
      <c r="B980" s="91">
        <v>1901</v>
      </c>
      <c r="C980" s="92"/>
      <c r="D980" s="93"/>
      <c r="E980" s="130">
        <v>161861132000</v>
      </c>
      <c r="F980" s="76"/>
      <c r="G980" s="76"/>
      <c r="H980" s="77"/>
      <c r="I980" s="131">
        <v>890</v>
      </c>
      <c r="J980" s="132"/>
      <c r="K980" s="133"/>
      <c r="L980" s="91">
        <v>1</v>
      </c>
      <c r="M980" s="92"/>
      <c r="N980" s="93"/>
      <c r="O980" s="84">
        <v>1</v>
      </c>
      <c r="P980" s="85"/>
      <c r="Q980" s="85"/>
      <c r="R980" s="86"/>
      <c r="S980" s="72">
        <v>3025.14</v>
      </c>
      <c r="T980" s="73"/>
      <c r="U980" s="73"/>
      <c r="V980" s="74"/>
      <c r="W980" s="87">
        <f>ABS(S980/E980*10^6*I980)</f>
        <v>16.633855001088214</v>
      </c>
      <c r="X980" s="70"/>
      <c r="Y980" s="70"/>
      <c r="Z980" s="71"/>
      <c r="AA980" s="91">
        <v>14</v>
      </c>
      <c r="AB980" s="93"/>
      <c r="AC980" s="91">
        <v>0</v>
      </c>
      <c r="AD980" s="93"/>
      <c r="AE980" s="72">
        <v>1.652506</v>
      </c>
      <c r="AF980" s="73"/>
      <c r="AG980" s="74"/>
      <c r="AH980" s="72">
        <f t="shared" si="156"/>
        <v>1.3</v>
      </c>
      <c r="AI980" s="73"/>
      <c r="AJ980" s="74"/>
      <c r="AK980" s="75">
        <f>IF(AA980&lt;25,1,IF(AC980&lt;=12,1,(25/AA980)^(1/4)))</f>
        <v>1</v>
      </c>
      <c r="AL980" s="76"/>
      <c r="AM980" s="77"/>
      <c r="AN980" s="88">
        <f>Z940*AH980*AK980</f>
        <v>65</v>
      </c>
      <c r="AO980" s="89"/>
      <c r="AP980" s="89"/>
      <c r="AQ980" s="90"/>
      <c r="AR980" s="88">
        <f>AH941*AH980*AK980</f>
        <v>19.5</v>
      </c>
      <c r="AS980" s="89"/>
      <c r="AT980" s="89"/>
      <c r="AU980" s="90"/>
      <c r="AV980" s="69">
        <f>AH359</f>
        <v>1095000</v>
      </c>
      <c r="AW980" s="70"/>
      <c r="AX980" s="70"/>
      <c r="AY980" s="71"/>
      <c r="AZ980" s="69" t="str">
        <f t="shared" si="157"/>
        <v>∞</v>
      </c>
      <c r="BA980" s="70"/>
      <c r="BB980" s="70"/>
      <c r="BC980" s="71"/>
      <c r="BD980" s="72">
        <f t="shared" si="158"/>
        <v>0</v>
      </c>
      <c r="BE980" s="73"/>
      <c r="BF980" s="74"/>
      <c r="BG980" s="75">
        <f>SUM(BD980:BD983)</f>
        <v>0</v>
      </c>
      <c r="BH980" s="76"/>
      <c r="BI980" s="77"/>
      <c r="BJ980" s="114" t="str">
        <f>IF(BG980&lt;=1,"O.K","N.G")</f>
        <v>O.K</v>
      </c>
      <c r="BK980" s="117"/>
      <c r="BL980" s="118"/>
    </row>
    <row r="981" spans="2:64" ht="18.75" customHeight="1">
      <c r="B981" s="94"/>
      <c r="C981" s="95"/>
      <c r="D981" s="96"/>
      <c r="E981" s="78"/>
      <c r="F981" s="79"/>
      <c r="G981" s="79"/>
      <c r="H981" s="80"/>
      <c r="I981" s="134"/>
      <c r="J981" s="135"/>
      <c r="K981" s="136"/>
      <c r="L981" s="97"/>
      <c r="M981" s="98"/>
      <c r="N981" s="99"/>
      <c r="O981" s="84">
        <v>2</v>
      </c>
      <c r="P981" s="85"/>
      <c r="Q981" s="85"/>
      <c r="R981" s="86"/>
      <c r="S981" s="72">
        <v>1161.16</v>
      </c>
      <c r="T981" s="73"/>
      <c r="U981" s="73"/>
      <c r="V981" s="74"/>
      <c r="W981" s="87">
        <f>ABS(S981/E980*10^6*I980)</f>
        <v>6.384685361029108</v>
      </c>
      <c r="X981" s="70"/>
      <c r="Y981" s="70"/>
      <c r="Z981" s="71"/>
      <c r="AA981" s="94"/>
      <c r="AB981" s="96"/>
      <c r="AC981" s="94"/>
      <c r="AD981" s="96"/>
      <c r="AE981" s="72">
        <v>1.216152</v>
      </c>
      <c r="AF981" s="73"/>
      <c r="AG981" s="74"/>
      <c r="AH981" s="72">
        <f t="shared" si="156"/>
        <v>1.3</v>
      </c>
      <c r="AI981" s="73"/>
      <c r="AJ981" s="74"/>
      <c r="AK981" s="78"/>
      <c r="AL981" s="79"/>
      <c r="AM981" s="80"/>
      <c r="AN981" s="88">
        <f>Z940*AH981*AK980</f>
        <v>65</v>
      </c>
      <c r="AO981" s="89"/>
      <c r="AP981" s="89"/>
      <c r="AQ981" s="90"/>
      <c r="AR981" s="88">
        <f>AH941*AH981*AK980</f>
        <v>19.5</v>
      </c>
      <c r="AS981" s="89"/>
      <c r="AT981" s="89"/>
      <c r="AU981" s="90"/>
      <c r="AV981" s="69">
        <f>AH359</f>
        <v>1095000</v>
      </c>
      <c r="AW981" s="70"/>
      <c r="AX981" s="70"/>
      <c r="AY981" s="71"/>
      <c r="AZ981" s="69" t="str">
        <f t="shared" si="157"/>
        <v>∞</v>
      </c>
      <c r="BA981" s="70"/>
      <c r="BB981" s="70"/>
      <c r="BC981" s="71"/>
      <c r="BD981" s="72">
        <f t="shared" si="158"/>
        <v>0</v>
      </c>
      <c r="BE981" s="73"/>
      <c r="BF981" s="74"/>
      <c r="BG981" s="78"/>
      <c r="BH981" s="79"/>
      <c r="BI981" s="80"/>
      <c r="BJ981" s="137"/>
      <c r="BK981" s="138"/>
      <c r="BL981" s="139"/>
    </row>
    <row r="982" spans="2:64" ht="18.75" customHeight="1">
      <c r="B982" s="94"/>
      <c r="C982" s="95"/>
      <c r="D982" s="96"/>
      <c r="E982" s="78"/>
      <c r="F982" s="79"/>
      <c r="G982" s="79"/>
      <c r="H982" s="80"/>
      <c r="I982" s="134"/>
      <c r="J982" s="135"/>
      <c r="K982" s="136"/>
      <c r="L982" s="91">
        <v>2</v>
      </c>
      <c r="M982" s="92"/>
      <c r="N982" s="93"/>
      <c r="O982" s="84">
        <v>1</v>
      </c>
      <c r="P982" s="85"/>
      <c r="Q982" s="85"/>
      <c r="R982" s="86"/>
      <c r="S982" s="72">
        <v>1026.7</v>
      </c>
      <c r="T982" s="73"/>
      <c r="U982" s="73"/>
      <c r="V982" s="74"/>
      <c r="W982" s="87">
        <f>ABS(S982/E980*10^6*I980)</f>
        <v>5.645351596824369</v>
      </c>
      <c r="X982" s="70"/>
      <c r="Y982" s="70"/>
      <c r="Z982" s="71"/>
      <c r="AA982" s="94"/>
      <c r="AB982" s="96"/>
      <c r="AC982" s="94"/>
      <c r="AD982" s="96"/>
      <c r="AE982" s="72">
        <v>1.185831</v>
      </c>
      <c r="AF982" s="73"/>
      <c r="AG982" s="74"/>
      <c r="AH982" s="72">
        <f t="shared" si="156"/>
        <v>1.3</v>
      </c>
      <c r="AI982" s="73"/>
      <c r="AJ982" s="74"/>
      <c r="AK982" s="78"/>
      <c r="AL982" s="79"/>
      <c r="AM982" s="80"/>
      <c r="AN982" s="88">
        <f>Z940*AH982*AK980</f>
        <v>65</v>
      </c>
      <c r="AO982" s="89"/>
      <c r="AP982" s="89"/>
      <c r="AQ982" s="90"/>
      <c r="AR982" s="88">
        <f>AH941*AH982*AK980</f>
        <v>19.5</v>
      </c>
      <c r="AS982" s="89"/>
      <c r="AT982" s="89"/>
      <c r="AU982" s="90"/>
      <c r="AV982" s="69">
        <f>AH359</f>
        <v>1095000</v>
      </c>
      <c r="AW982" s="70"/>
      <c r="AX982" s="70"/>
      <c r="AY982" s="71"/>
      <c r="AZ982" s="69" t="str">
        <f t="shared" si="157"/>
        <v>∞</v>
      </c>
      <c r="BA982" s="70"/>
      <c r="BB982" s="70"/>
      <c r="BC982" s="71"/>
      <c r="BD982" s="72">
        <f t="shared" si="158"/>
        <v>0</v>
      </c>
      <c r="BE982" s="73"/>
      <c r="BF982" s="74"/>
      <c r="BG982" s="78"/>
      <c r="BH982" s="79"/>
      <c r="BI982" s="80"/>
      <c r="BJ982" s="137"/>
      <c r="BK982" s="138"/>
      <c r="BL982" s="139"/>
    </row>
    <row r="983" spans="2:64" ht="18.75" customHeight="1">
      <c r="B983" s="97"/>
      <c r="C983" s="98"/>
      <c r="D983" s="99"/>
      <c r="E983" s="81"/>
      <c r="F983" s="82"/>
      <c r="G983" s="82"/>
      <c r="H983" s="83"/>
      <c r="I983" s="140"/>
      <c r="J983" s="141"/>
      <c r="K983" s="142"/>
      <c r="L983" s="97"/>
      <c r="M983" s="98"/>
      <c r="N983" s="99"/>
      <c r="O983" s="84">
        <v>2</v>
      </c>
      <c r="P983" s="85"/>
      <c r="Q983" s="85"/>
      <c r="R983" s="86"/>
      <c r="S983" s="72">
        <v>320.5</v>
      </c>
      <c r="T983" s="73"/>
      <c r="U983" s="73"/>
      <c r="V983" s="74"/>
      <c r="W983" s="87">
        <f>ABS(S983/E980*10^6*I980)</f>
        <v>1.762282250688819</v>
      </c>
      <c r="X983" s="70"/>
      <c r="Y983" s="70"/>
      <c r="Z983" s="71"/>
      <c r="AA983" s="97"/>
      <c r="AB983" s="99"/>
      <c r="AC983" s="97"/>
      <c r="AD983" s="99"/>
      <c r="AE983" s="72">
        <v>1.056203</v>
      </c>
      <c r="AF983" s="73"/>
      <c r="AG983" s="74"/>
      <c r="AH983" s="72">
        <f t="shared" si="156"/>
        <v>1.3</v>
      </c>
      <c r="AI983" s="73"/>
      <c r="AJ983" s="74"/>
      <c r="AK983" s="81"/>
      <c r="AL983" s="82"/>
      <c r="AM983" s="83"/>
      <c r="AN983" s="88">
        <f>Z940*AH983*AK980</f>
        <v>65</v>
      </c>
      <c r="AO983" s="89"/>
      <c r="AP983" s="89"/>
      <c r="AQ983" s="90"/>
      <c r="AR983" s="88">
        <f>AH941*AH983*AK980</f>
        <v>19.5</v>
      </c>
      <c r="AS983" s="89"/>
      <c r="AT983" s="89"/>
      <c r="AU983" s="90"/>
      <c r="AV983" s="69">
        <f>AH359</f>
        <v>1095000</v>
      </c>
      <c r="AW983" s="70"/>
      <c r="AX983" s="70"/>
      <c r="AY983" s="71"/>
      <c r="AZ983" s="69" t="str">
        <f t="shared" si="157"/>
        <v>∞</v>
      </c>
      <c r="BA983" s="70"/>
      <c r="BB983" s="70"/>
      <c r="BC983" s="71"/>
      <c r="BD983" s="72">
        <f t="shared" si="158"/>
        <v>0</v>
      </c>
      <c r="BE983" s="73"/>
      <c r="BF983" s="74"/>
      <c r="BG983" s="81"/>
      <c r="BH983" s="82"/>
      <c r="BI983" s="83"/>
      <c r="BJ983" s="122"/>
      <c r="BK983" s="123"/>
      <c r="BL983" s="124"/>
    </row>
    <row r="984" spans="2:64" ht="18.75" customHeight="1">
      <c r="B984" s="91">
        <v>702</v>
      </c>
      <c r="C984" s="92"/>
      <c r="D984" s="93"/>
      <c r="E984" s="130">
        <v>161861132000</v>
      </c>
      <c r="F984" s="76"/>
      <c r="G984" s="76"/>
      <c r="H984" s="77"/>
      <c r="I984" s="131">
        <v>890</v>
      </c>
      <c r="J984" s="132"/>
      <c r="K984" s="133"/>
      <c r="L984" s="91">
        <v>1</v>
      </c>
      <c r="M984" s="92"/>
      <c r="N984" s="93"/>
      <c r="O984" s="84">
        <v>1</v>
      </c>
      <c r="P984" s="85"/>
      <c r="Q984" s="85"/>
      <c r="R984" s="86"/>
      <c r="S984" s="72">
        <v>1031.71</v>
      </c>
      <c r="T984" s="73"/>
      <c r="U984" s="73"/>
      <c r="V984" s="74"/>
      <c r="W984" s="87">
        <f>ABS(S984/E984*10^6*I984)</f>
        <v>5.6728992850488655</v>
      </c>
      <c r="X984" s="70"/>
      <c r="Y984" s="70"/>
      <c r="Z984" s="71"/>
      <c r="AA984" s="91">
        <v>14</v>
      </c>
      <c r="AB984" s="93"/>
      <c r="AC984" s="91">
        <v>12</v>
      </c>
      <c r="AD984" s="93"/>
      <c r="AE984" s="72">
        <v>1</v>
      </c>
      <c r="AF984" s="73"/>
      <c r="AG984" s="74"/>
      <c r="AH984" s="72">
        <f t="shared" si="156"/>
        <v>1.3</v>
      </c>
      <c r="AI984" s="73"/>
      <c r="AJ984" s="74"/>
      <c r="AK984" s="75">
        <f>IF(AA984&lt;25,1,IF(AC984&lt;=12,1,(25/AA984)^(1/4)))</f>
        <v>1</v>
      </c>
      <c r="AL984" s="76"/>
      <c r="AM984" s="77"/>
      <c r="AN984" s="88">
        <f>Z940*AH984*AK984</f>
        <v>65</v>
      </c>
      <c r="AO984" s="89"/>
      <c r="AP984" s="89"/>
      <c r="AQ984" s="90"/>
      <c r="AR984" s="88">
        <f>AH941*AH984*AK984</f>
        <v>19.5</v>
      </c>
      <c r="AS984" s="89"/>
      <c r="AT984" s="89"/>
      <c r="AU984" s="90"/>
      <c r="AV984" s="69">
        <f>AH359</f>
        <v>1095000</v>
      </c>
      <c r="AW984" s="70"/>
      <c r="AX984" s="70"/>
      <c r="AY984" s="71"/>
      <c r="AZ984" s="69" t="str">
        <f t="shared" si="157"/>
        <v>∞</v>
      </c>
      <c r="BA984" s="70"/>
      <c r="BB984" s="70"/>
      <c r="BC984" s="71"/>
      <c r="BD984" s="72">
        <f t="shared" si="158"/>
        <v>0</v>
      </c>
      <c r="BE984" s="73"/>
      <c r="BF984" s="74"/>
      <c r="BG984" s="75">
        <f>SUM(BD984:BD987)</f>
        <v>0.01536091550630124</v>
      </c>
      <c r="BH984" s="76"/>
      <c r="BI984" s="77"/>
      <c r="BJ984" s="114" t="str">
        <f>IF(BG984&lt;=1,"O.K","N.G")</f>
        <v>O.K</v>
      </c>
      <c r="BK984" s="117"/>
      <c r="BL984" s="118"/>
    </row>
    <row r="985" spans="2:64" ht="18.75" customHeight="1">
      <c r="B985" s="94"/>
      <c r="C985" s="95"/>
      <c r="D985" s="96"/>
      <c r="E985" s="78"/>
      <c r="F985" s="79"/>
      <c r="G985" s="79"/>
      <c r="H985" s="80"/>
      <c r="I985" s="134"/>
      <c r="J985" s="135"/>
      <c r="K985" s="136"/>
      <c r="L985" s="97"/>
      <c r="M985" s="98"/>
      <c r="N985" s="99"/>
      <c r="O985" s="84">
        <v>2</v>
      </c>
      <c r="P985" s="85"/>
      <c r="Q985" s="85"/>
      <c r="R985" s="86"/>
      <c r="S985" s="72">
        <v>143.09</v>
      </c>
      <c r="T985" s="73"/>
      <c r="U985" s="73"/>
      <c r="V985" s="74"/>
      <c r="W985" s="87">
        <f>ABS(S985/E984*10^6*I984)</f>
        <v>0.7867861692700877</v>
      </c>
      <c r="X985" s="70"/>
      <c r="Y985" s="70"/>
      <c r="Z985" s="71"/>
      <c r="AA985" s="94"/>
      <c r="AB985" s="96"/>
      <c r="AC985" s="94"/>
      <c r="AD985" s="96"/>
      <c r="AE985" s="72">
        <v>1</v>
      </c>
      <c r="AF985" s="73"/>
      <c r="AG985" s="74"/>
      <c r="AH985" s="72">
        <f t="shared" si="156"/>
        <v>1.3</v>
      </c>
      <c r="AI985" s="73"/>
      <c r="AJ985" s="74"/>
      <c r="AK985" s="78"/>
      <c r="AL985" s="79"/>
      <c r="AM985" s="80"/>
      <c r="AN985" s="88">
        <f>Z940*AH985*AK984</f>
        <v>65</v>
      </c>
      <c r="AO985" s="89"/>
      <c r="AP985" s="89"/>
      <c r="AQ985" s="90"/>
      <c r="AR985" s="88">
        <f>AH941*AH985*AK984</f>
        <v>19.5</v>
      </c>
      <c r="AS985" s="89"/>
      <c r="AT985" s="89"/>
      <c r="AU985" s="90"/>
      <c r="AV985" s="69">
        <f>AH359</f>
        <v>1095000</v>
      </c>
      <c r="AW985" s="70"/>
      <c r="AX985" s="70"/>
      <c r="AY985" s="71"/>
      <c r="AZ985" s="69" t="str">
        <f t="shared" si="157"/>
        <v>∞</v>
      </c>
      <c r="BA985" s="70"/>
      <c r="BB985" s="70"/>
      <c r="BC985" s="71"/>
      <c r="BD985" s="72">
        <f t="shared" si="158"/>
        <v>0</v>
      </c>
      <c r="BE985" s="73"/>
      <c r="BF985" s="74"/>
      <c r="BG985" s="78"/>
      <c r="BH985" s="79"/>
      <c r="BI985" s="80"/>
      <c r="BJ985" s="137"/>
      <c r="BK985" s="138"/>
      <c r="BL985" s="139"/>
    </row>
    <row r="986" spans="2:64" ht="18.75" customHeight="1">
      <c r="B986" s="94"/>
      <c r="C986" s="95"/>
      <c r="D986" s="96"/>
      <c r="E986" s="78"/>
      <c r="F986" s="79"/>
      <c r="G986" s="79"/>
      <c r="H986" s="80"/>
      <c r="I986" s="134"/>
      <c r="J986" s="135"/>
      <c r="K986" s="136"/>
      <c r="L986" s="91">
        <v>2</v>
      </c>
      <c r="M986" s="92"/>
      <c r="N986" s="93"/>
      <c r="O986" s="84">
        <v>1</v>
      </c>
      <c r="P986" s="85"/>
      <c r="Q986" s="85"/>
      <c r="R986" s="86"/>
      <c r="S986" s="72">
        <v>3592.06</v>
      </c>
      <c r="T986" s="73"/>
      <c r="U986" s="73"/>
      <c r="V986" s="74"/>
      <c r="W986" s="87">
        <f>ABS(S986/E984*10^6*I984)</f>
        <v>19.75108761750165</v>
      </c>
      <c r="X986" s="70"/>
      <c r="Y986" s="70"/>
      <c r="Z986" s="71"/>
      <c r="AA986" s="94"/>
      <c r="AB986" s="96"/>
      <c r="AC986" s="94"/>
      <c r="AD986" s="96"/>
      <c r="AE986" s="72">
        <v>1</v>
      </c>
      <c r="AF986" s="73"/>
      <c r="AG986" s="74"/>
      <c r="AH986" s="72">
        <f t="shared" si="156"/>
        <v>1.3</v>
      </c>
      <c r="AI986" s="73"/>
      <c r="AJ986" s="74"/>
      <c r="AK986" s="78"/>
      <c r="AL986" s="79"/>
      <c r="AM986" s="80"/>
      <c r="AN986" s="88">
        <f>Z940*AH986*AK984</f>
        <v>65</v>
      </c>
      <c r="AO986" s="89"/>
      <c r="AP986" s="89"/>
      <c r="AQ986" s="90"/>
      <c r="AR986" s="88">
        <f>AH941*AH986*AK984</f>
        <v>19.5</v>
      </c>
      <c r="AS986" s="89"/>
      <c r="AT986" s="89"/>
      <c r="AU986" s="90"/>
      <c r="AV986" s="69">
        <f>AH359</f>
        <v>1095000</v>
      </c>
      <c r="AW986" s="70"/>
      <c r="AX986" s="70"/>
      <c r="AY986" s="71"/>
      <c r="AZ986" s="69">
        <f t="shared" si="157"/>
        <v>71284813.69165902</v>
      </c>
      <c r="BA986" s="70"/>
      <c r="BB986" s="70"/>
      <c r="BC986" s="71"/>
      <c r="BD986" s="72">
        <f t="shared" si="158"/>
        <v>0.01536091550630124</v>
      </c>
      <c r="BE986" s="73"/>
      <c r="BF986" s="74"/>
      <c r="BG986" s="78"/>
      <c r="BH986" s="79"/>
      <c r="BI986" s="80"/>
      <c r="BJ986" s="137"/>
      <c r="BK986" s="138"/>
      <c r="BL986" s="139"/>
    </row>
    <row r="987" spans="2:64" ht="18.75" customHeight="1">
      <c r="B987" s="97"/>
      <c r="C987" s="98"/>
      <c r="D987" s="99"/>
      <c r="E987" s="81"/>
      <c r="F987" s="82"/>
      <c r="G987" s="82"/>
      <c r="H987" s="83"/>
      <c r="I987" s="140"/>
      <c r="J987" s="141"/>
      <c r="K987" s="142"/>
      <c r="L987" s="97"/>
      <c r="M987" s="98"/>
      <c r="N987" s="99"/>
      <c r="O987" s="84">
        <v>2</v>
      </c>
      <c r="P987" s="85"/>
      <c r="Q987" s="85"/>
      <c r="R987" s="86"/>
      <c r="S987" s="72">
        <v>324.58</v>
      </c>
      <c r="T987" s="73"/>
      <c r="U987" s="73"/>
      <c r="V987" s="74"/>
      <c r="W987" s="87">
        <f>ABS(S987/E984*10^6*I984)</f>
        <v>1.7847162961890075</v>
      </c>
      <c r="X987" s="70"/>
      <c r="Y987" s="70"/>
      <c r="Z987" s="71"/>
      <c r="AA987" s="97"/>
      <c r="AB987" s="99"/>
      <c r="AC987" s="97"/>
      <c r="AD987" s="99"/>
      <c r="AE987" s="72">
        <v>1</v>
      </c>
      <c r="AF987" s="73"/>
      <c r="AG987" s="74"/>
      <c r="AH987" s="72">
        <f t="shared" si="156"/>
        <v>1.3</v>
      </c>
      <c r="AI987" s="73"/>
      <c r="AJ987" s="74"/>
      <c r="AK987" s="81"/>
      <c r="AL987" s="82"/>
      <c r="AM987" s="83"/>
      <c r="AN987" s="88">
        <f>Z940*AH987*AK984</f>
        <v>65</v>
      </c>
      <c r="AO987" s="89"/>
      <c r="AP987" s="89"/>
      <c r="AQ987" s="90"/>
      <c r="AR987" s="88">
        <f>AH941*AH987*AK984</f>
        <v>19.5</v>
      </c>
      <c r="AS987" s="89"/>
      <c r="AT987" s="89"/>
      <c r="AU987" s="90"/>
      <c r="AV987" s="69">
        <f>AH359</f>
        <v>1095000</v>
      </c>
      <c r="AW987" s="70"/>
      <c r="AX987" s="70"/>
      <c r="AY987" s="71"/>
      <c r="AZ987" s="69" t="str">
        <f t="shared" si="157"/>
        <v>∞</v>
      </c>
      <c r="BA987" s="70"/>
      <c r="BB987" s="70"/>
      <c r="BC987" s="71"/>
      <c r="BD987" s="72">
        <f t="shared" si="158"/>
        <v>0</v>
      </c>
      <c r="BE987" s="73"/>
      <c r="BF987" s="74"/>
      <c r="BG987" s="81"/>
      <c r="BH987" s="82"/>
      <c r="BI987" s="83"/>
      <c r="BJ987" s="122"/>
      <c r="BK987" s="123"/>
      <c r="BL987" s="124"/>
    </row>
    <row r="988" spans="2:64" ht="18.75" customHeight="1">
      <c r="B988" s="91">
        <v>802</v>
      </c>
      <c r="C988" s="92"/>
      <c r="D988" s="93"/>
      <c r="E988" s="130">
        <v>161861132000</v>
      </c>
      <c r="F988" s="76"/>
      <c r="G988" s="76"/>
      <c r="H988" s="77"/>
      <c r="I988" s="131">
        <v>890</v>
      </c>
      <c r="J988" s="132"/>
      <c r="K988" s="133"/>
      <c r="L988" s="91">
        <v>1</v>
      </c>
      <c r="M988" s="92"/>
      <c r="N988" s="93"/>
      <c r="O988" s="84">
        <v>1</v>
      </c>
      <c r="P988" s="85"/>
      <c r="Q988" s="85"/>
      <c r="R988" s="86"/>
      <c r="S988" s="72">
        <v>811.69</v>
      </c>
      <c r="T988" s="73"/>
      <c r="U988" s="73"/>
      <c r="V988" s="74"/>
      <c r="W988" s="87">
        <f>ABS(S988/E988*10^6*I988)</f>
        <v>4.463110390207823</v>
      </c>
      <c r="X988" s="70"/>
      <c r="Y988" s="70"/>
      <c r="Z988" s="71"/>
      <c r="AA988" s="91">
        <v>14</v>
      </c>
      <c r="AB988" s="93"/>
      <c r="AC988" s="91">
        <v>12</v>
      </c>
      <c r="AD988" s="93"/>
      <c r="AE988" s="72">
        <v>1.157282</v>
      </c>
      <c r="AF988" s="73"/>
      <c r="AG988" s="74"/>
      <c r="AH988" s="72">
        <f t="shared" si="156"/>
        <v>1.3</v>
      </c>
      <c r="AI988" s="73"/>
      <c r="AJ988" s="74"/>
      <c r="AK988" s="75">
        <f>IF(AA988&lt;25,1,IF(AC988&lt;=12,1,(25/AA988)^(1/4)))</f>
        <v>1</v>
      </c>
      <c r="AL988" s="76"/>
      <c r="AM988" s="77"/>
      <c r="AN988" s="88">
        <f>Z940*AH988*AK988</f>
        <v>65</v>
      </c>
      <c r="AO988" s="89"/>
      <c r="AP988" s="89"/>
      <c r="AQ988" s="90"/>
      <c r="AR988" s="88">
        <f>AH941*AH988*AK988</f>
        <v>19.5</v>
      </c>
      <c r="AS988" s="89"/>
      <c r="AT988" s="89"/>
      <c r="AU988" s="90"/>
      <c r="AV988" s="69">
        <f>AH359</f>
        <v>1095000</v>
      </c>
      <c r="AW988" s="70"/>
      <c r="AX988" s="70"/>
      <c r="AY988" s="71"/>
      <c r="AZ988" s="69" t="str">
        <f t="shared" si="157"/>
        <v>∞</v>
      </c>
      <c r="BA988" s="70"/>
      <c r="BB988" s="70"/>
      <c r="BC988" s="71"/>
      <c r="BD988" s="72">
        <f t="shared" si="158"/>
        <v>0</v>
      </c>
      <c r="BE988" s="73"/>
      <c r="BF988" s="74"/>
      <c r="BG988" s="75">
        <f>SUM(BD988:BD991)</f>
        <v>0</v>
      </c>
      <c r="BH988" s="76"/>
      <c r="BI988" s="77"/>
      <c r="BJ988" s="114" t="str">
        <f>IF(BG988&lt;=1,"O.K","N.G")</f>
        <v>O.K</v>
      </c>
      <c r="BK988" s="117"/>
      <c r="BL988" s="118"/>
    </row>
    <row r="989" spans="2:64" ht="18.75" customHeight="1">
      <c r="B989" s="94"/>
      <c r="C989" s="95"/>
      <c r="D989" s="96"/>
      <c r="E989" s="78"/>
      <c r="F989" s="79"/>
      <c r="G989" s="79"/>
      <c r="H989" s="80"/>
      <c r="I989" s="134"/>
      <c r="J989" s="135"/>
      <c r="K989" s="136"/>
      <c r="L989" s="97"/>
      <c r="M989" s="98"/>
      <c r="N989" s="99"/>
      <c r="O989" s="84">
        <v>2</v>
      </c>
      <c r="P989" s="85"/>
      <c r="Q989" s="85"/>
      <c r="R989" s="86"/>
      <c r="S989" s="72">
        <v>326.89</v>
      </c>
      <c r="T989" s="73"/>
      <c r="U989" s="73"/>
      <c r="V989" s="74"/>
      <c r="W989" s="87">
        <f>ABS(S989/E988*10^6*I988)</f>
        <v>1.7974179248913196</v>
      </c>
      <c r="X989" s="70"/>
      <c r="Y989" s="70"/>
      <c r="Z989" s="71"/>
      <c r="AA989" s="94"/>
      <c r="AB989" s="96"/>
      <c r="AC989" s="94"/>
      <c r="AD989" s="96"/>
      <c r="AE989" s="72">
        <v>1.061427</v>
      </c>
      <c r="AF989" s="73"/>
      <c r="AG989" s="74"/>
      <c r="AH989" s="72">
        <f t="shared" si="156"/>
        <v>1.3</v>
      </c>
      <c r="AI989" s="73"/>
      <c r="AJ989" s="74"/>
      <c r="AK989" s="78"/>
      <c r="AL989" s="79"/>
      <c r="AM989" s="80"/>
      <c r="AN989" s="88">
        <f>Z940*AH989*AK988</f>
        <v>65</v>
      </c>
      <c r="AO989" s="89"/>
      <c r="AP989" s="89"/>
      <c r="AQ989" s="90"/>
      <c r="AR989" s="88">
        <f>AH941*AH989*AK988</f>
        <v>19.5</v>
      </c>
      <c r="AS989" s="89"/>
      <c r="AT989" s="89"/>
      <c r="AU989" s="90"/>
      <c r="AV989" s="69">
        <f>AH359</f>
        <v>1095000</v>
      </c>
      <c r="AW989" s="70"/>
      <c r="AX989" s="70"/>
      <c r="AY989" s="71"/>
      <c r="AZ989" s="69" t="str">
        <f t="shared" si="157"/>
        <v>∞</v>
      </c>
      <c r="BA989" s="70"/>
      <c r="BB989" s="70"/>
      <c r="BC989" s="71"/>
      <c r="BD989" s="72">
        <f t="shared" si="158"/>
        <v>0</v>
      </c>
      <c r="BE989" s="73"/>
      <c r="BF989" s="74"/>
      <c r="BG989" s="78"/>
      <c r="BH989" s="79"/>
      <c r="BI989" s="80"/>
      <c r="BJ989" s="137"/>
      <c r="BK989" s="138"/>
      <c r="BL989" s="139"/>
    </row>
    <row r="990" spans="2:64" ht="18.75" customHeight="1">
      <c r="B990" s="94"/>
      <c r="C990" s="95"/>
      <c r="D990" s="96"/>
      <c r="E990" s="78"/>
      <c r="F990" s="79"/>
      <c r="G990" s="79"/>
      <c r="H990" s="80"/>
      <c r="I990" s="134"/>
      <c r="J990" s="135"/>
      <c r="K990" s="136"/>
      <c r="L990" s="91">
        <v>2</v>
      </c>
      <c r="M990" s="92"/>
      <c r="N990" s="93"/>
      <c r="O990" s="84">
        <v>1</v>
      </c>
      <c r="P990" s="85"/>
      <c r="Q990" s="85"/>
      <c r="R990" s="86"/>
      <c r="S990" s="72">
        <v>2751.82</v>
      </c>
      <c r="T990" s="73"/>
      <c r="U990" s="73"/>
      <c r="V990" s="74"/>
      <c r="W990" s="87">
        <f>ABS(S990/E988*10^6*I988)</f>
        <v>15.130993894198147</v>
      </c>
      <c r="X990" s="70"/>
      <c r="Y990" s="70"/>
      <c r="Z990" s="71"/>
      <c r="AA990" s="94"/>
      <c r="AB990" s="96"/>
      <c r="AC990" s="94"/>
      <c r="AD990" s="96"/>
      <c r="AE990" s="72">
        <v>1.648413</v>
      </c>
      <c r="AF990" s="73"/>
      <c r="AG990" s="74"/>
      <c r="AH990" s="72">
        <f t="shared" si="156"/>
        <v>1.3</v>
      </c>
      <c r="AI990" s="73"/>
      <c r="AJ990" s="74"/>
      <c r="AK990" s="78"/>
      <c r="AL990" s="79"/>
      <c r="AM990" s="80"/>
      <c r="AN990" s="88">
        <f>Z940*AH990*AK988</f>
        <v>65</v>
      </c>
      <c r="AO990" s="89"/>
      <c r="AP990" s="89"/>
      <c r="AQ990" s="90"/>
      <c r="AR990" s="88">
        <f>AH941*AH990*AK988</f>
        <v>19.5</v>
      </c>
      <c r="AS990" s="89"/>
      <c r="AT990" s="89"/>
      <c r="AU990" s="90"/>
      <c r="AV990" s="69">
        <f>AH359</f>
        <v>1095000</v>
      </c>
      <c r="AW990" s="70"/>
      <c r="AX990" s="70"/>
      <c r="AY990" s="71"/>
      <c r="AZ990" s="69" t="str">
        <f t="shared" si="157"/>
        <v>∞</v>
      </c>
      <c r="BA990" s="70"/>
      <c r="BB990" s="70"/>
      <c r="BC990" s="71"/>
      <c r="BD990" s="72">
        <f t="shared" si="158"/>
        <v>0</v>
      </c>
      <c r="BE990" s="73"/>
      <c r="BF990" s="74"/>
      <c r="BG990" s="78"/>
      <c r="BH990" s="79"/>
      <c r="BI990" s="80"/>
      <c r="BJ990" s="137"/>
      <c r="BK990" s="138"/>
      <c r="BL990" s="139"/>
    </row>
    <row r="991" spans="2:64" ht="18.75" customHeight="1">
      <c r="B991" s="97"/>
      <c r="C991" s="98"/>
      <c r="D991" s="99"/>
      <c r="E991" s="81"/>
      <c r="F991" s="82"/>
      <c r="G991" s="82"/>
      <c r="H991" s="83"/>
      <c r="I991" s="140"/>
      <c r="J991" s="141"/>
      <c r="K991" s="142"/>
      <c r="L991" s="97"/>
      <c r="M991" s="98"/>
      <c r="N991" s="99"/>
      <c r="O991" s="84">
        <v>2</v>
      </c>
      <c r="P991" s="85"/>
      <c r="Q991" s="85"/>
      <c r="R991" s="86"/>
      <c r="S991" s="72">
        <v>894.07</v>
      </c>
      <c r="T991" s="73"/>
      <c r="U991" s="73"/>
      <c r="V991" s="74"/>
      <c r="W991" s="87">
        <f>ABS(S991/E988*10^6*I988)</f>
        <v>4.916080161851333</v>
      </c>
      <c r="X991" s="70"/>
      <c r="Y991" s="70"/>
      <c r="Z991" s="71"/>
      <c r="AA991" s="97"/>
      <c r="AB991" s="99"/>
      <c r="AC991" s="97"/>
      <c r="AD991" s="99"/>
      <c r="AE991" s="72">
        <v>1.175592</v>
      </c>
      <c r="AF991" s="73"/>
      <c r="AG991" s="74"/>
      <c r="AH991" s="72">
        <f t="shared" si="156"/>
        <v>1.3</v>
      </c>
      <c r="AI991" s="73"/>
      <c r="AJ991" s="74"/>
      <c r="AK991" s="81"/>
      <c r="AL991" s="82"/>
      <c r="AM991" s="83"/>
      <c r="AN991" s="88">
        <f>Z940*AH991*AK988</f>
        <v>65</v>
      </c>
      <c r="AO991" s="89"/>
      <c r="AP991" s="89"/>
      <c r="AQ991" s="90"/>
      <c r="AR991" s="88">
        <f>AH941*AH991*AK988</f>
        <v>19.5</v>
      </c>
      <c r="AS991" s="89"/>
      <c r="AT991" s="89"/>
      <c r="AU991" s="90"/>
      <c r="AV991" s="69">
        <f>AH359</f>
        <v>1095000</v>
      </c>
      <c r="AW991" s="70"/>
      <c r="AX991" s="70"/>
      <c r="AY991" s="71"/>
      <c r="AZ991" s="69" t="str">
        <f t="shared" si="157"/>
        <v>∞</v>
      </c>
      <c r="BA991" s="70"/>
      <c r="BB991" s="70"/>
      <c r="BC991" s="71"/>
      <c r="BD991" s="72">
        <f t="shared" si="158"/>
        <v>0</v>
      </c>
      <c r="BE991" s="73"/>
      <c r="BF991" s="74"/>
      <c r="BG991" s="81"/>
      <c r="BH991" s="82"/>
      <c r="BI991" s="83"/>
      <c r="BJ991" s="122"/>
      <c r="BK991" s="123"/>
      <c r="BL991" s="124"/>
    </row>
    <row r="992" spans="2:64" ht="18.75" customHeight="1">
      <c r="B992" s="91">
        <v>902</v>
      </c>
      <c r="C992" s="92"/>
      <c r="D992" s="93"/>
      <c r="E992" s="130">
        <v>228592821333.333</v>
      </c>
      <c r="F992" s="76"/>
      <c r="G992" s="76"/>
      <c r="H992" s="77"/>
      <c r="I992" s="131">
        <v>900</v>
      </c>
      <c r="J992" s="132"/>
      <c r="K992" s="133"/>
      <c r="L992" s="91">
        <v>1</v>
      </c>
      <c r="M992" s="92"/>
      <c r="N992" s="93"/>
      <c r="O992" s="84">
        <v>1</v>
      </c>
      <c r="P992" s="85"/>
      <c r="Q992" s="85"/>
      <c r="R992" s="86"/>
      <c r="S992" s="72">
        <v>747.86</v>
      </c>
      <c r="T992" s="73"/>
      <c r="U992" s="73"/>
      <c r="V992" s="74"/>
      <c r="W992" s="87">
        <f>ABS(S992/E992*10^6*I992)</f>
        <v>2.9444231716206284</v>
      </c>
      <c r="X992" s="70"/>
      <c r="Y992" s="70"/>
      <c r="Z992" s="71"/>
      <c r="AA992" s="91">
        <v>14</v>
      </c>
      <c r="AB992" s="93"/>
      <c r="AC992" s="91">
        <v>12</v>
      </c>
      <c r="AD992" s="93"/>
      <c r="AE992" s="72">
        <v>1.046434</v>
      </c>
      <c r="AF992" s="73"/>
      <c r="AG992" s="74"/>
      <c r="AH992" s="72">
        <f t="shared" si="156"/>
        <v>1.3</v>
      </c>
      <c r="AI992" s="73"/>
      <c r="AJ992" s="74"/>
      <c r="AK992" s="75">
        <f>IF(AA992&lt;25,1,IF(AC992&lt;=12,1,(25/AA992)^(1/4)))</f>
        <v>1</v>
      </c>
      <c r="AL992" s="76"/>
      <c r="AM992" s="77"/>
      <c r="AN992" s="88">
        <f>Z940*AH992*AK992</f>
        <v>65</v>
      </c>
      <c r="AO992" s="89"/>
      <c r="AP992" s="89"/>
      <c r="AQ992" s="90"/>
      <c r="AR992" s="88">
        <f>AH941*AH992*AK992</f>
        <v>19.5</v>
      </c>
      <c r="AS992" s="89"/>
      <c r="AT992" s="89"/>
      <c r="AU992" s="90"/>
      <c r="AV992" s="69">
        <f>AH359</f>
        <v>1095000</v>
      </c>
      <c r="AW992" s="70"/>
      <c r="AX992" s="70"/>
      <c r="AY992" s="71"/>
      <c r="AZ992" s="69" t="str">
        <f t="shared" si="157"/>
        <v>∞</v>
      </c>
      <c r="BA992" s="70"/>
      <c r="BB992" s="70"/>
      <c r="BC992" s="71"/>
      <c r="BD992" s="72">
        <f t="shared" si="158"/>
        <v>0</v>
      </c>
      <c r="BE992" s="73"/>
      <c r="BF992" s="74"/>
      <c r="BG992" s="75">
        <f>SUM(BD992:BD995)</f>
        <v>0</v>
      </c>
      <c r="BH992" s="76"/>
      <c r="BI992" s="77"/>
      <c r="BJ992" s="114" t="str">
        <f>IF(BG992&lt;=1,"O.K","N.G")</f>
        <v>O.K</v>
      </c>
      <c r="BK992" s="117"/>
      <c r="BL992" s="118"/>
    </row>
    <row r="993" spans="2:64" ht="18.75" customHeight="1">
      <c r="B993" s="94"/>
      <c r="C993" s="95"/>
      <c r="D993" s="96"/>
      <c r="E993" s="78"/>
      <c r="F993" s="79"/>
      <c r="G993" s="79"/>
      <c r="H993" s="80"/>
      <c r="I993" s="134"/>
      <c r="J993" s="135"/>
      <c r="K993" s="136"/>
      <c r="L993" s="97"/>
      <c r="M993" s="98"/>
      <c r="N993" s="99"/>
      <c r="O993" s="84">
        <v>2</v>
      </c>
      <c r="P993" s="85"/>
      <c r="Q993" s="85"/>
      <c r="R993" s="86"/>
      <c r="S993" s="72">
        <v>541.66</v>
      </c>
      <c r="T993" s="73"/>
      <c r="U993" s="73"/>
      <c r="V993" s="74"/>
      <c r="W993" s="87">
        <f>ABS(S993/E992*10^6*I992)</f>
        <v>2.1325866541064227</v>
      </c>
      <c r="X993" s="70"/>
      <c r="Y993" s="70"/>
      <c r="Z993" s="71"/>
      <c r="AA993" s="94"/>
      <c r="AB993" s="96"/>
      <c r="AC993" s="94"/>
      <c r="AD993" s="96"/>
      <c r="AE993" s="72">
        <v>1.033226</v>
      </c>
      <c r="AF993" s="73"/>
      <c r="AG993" s="74"/>
      <c r="AH993" s="72">
        <f t="shared" si="156"/>
        <v>1.3</v>
      </c>
      <c r="AI993" s="73"/>
      <c r="AJ993" s="74"/>
      <c r="AK993" s="78"/>
      <c r="AL993" s="79"/>
      <c r="AM993" s="80"/>
      <c r="AN993" s="88">
        <f>Z940*AH993*AK992</f>
        <v>65</v>
      </c>
      <c r="AO993" s="89"/>
      <c r="AP993" s="89"/>
      <c r="AQ993" s="90"/>
      <c r="AR993" s="88">
        <f>AH941*AH993*AK992</f>
        <v>19.5</v>
      </c>
      <c r="AS993" s="89"/>
      <c r="AT993" s="89"/>
      <c r="AU993" s="90"/>
      <c r="AV993" s="69">
        <f>AH359</f>
        <v>1095000</v>
      </c>
      <c r="AW993" s="70"/>
      <c r="AX993" s="70"/>
      <c r="AY993" s="71"/>
      <c r="AZ993" s="69" t="str">
        <f t="shared" si="157"/>
        <v>∞</v>
      </c>
      <c r="BA993" s="70"/>
      <c r="BB993" s="70"/>
      <c r="BC993" s="71"/>
      <c r="BD993" s="72">
        <f t="shared" si="158"/>
        <v>0</v>
      </c>
      <c r="BE993" s="73"/>
      <c r="BF993" s="74"/>
      <c r="BG993" s="78"/>
      <c r="BH993" s="79"/>
      <c r="BI993" s="80"/>
      <c r="BJ993" s="137"/>
      <c r="BK993" s="138"/>
      <c r="BL993" s="139"/>
    </row>
    <row r="994" spans="2:64" ht="18.75" customHeight="1">
      <c r="B994" s="94"/>
      <c r="C994" s="95"/>
      <c r="D994" s="96"/>
      <c r="E994" s="78"/>
      <c r="F994" s="79"/>
      <c r="G994" s="79"/>
      <c r="H994" s="80"/>
      <c r="I994" s="134"/>
      <c r="J994" s="135"/>
      <c r="K994" s="136"/>
      <c r="L994" s="91">
        <v>2</v>
      </c>
      <c r="M994" s="92"/>
      <c r="N994" s="93"/>
      <c r="O994" s="84">
        <v>1</v>
      </c>
      <c r="P994" s="85"/>
      <c r="Q994" s="85"/>
      <c r="R994" s="86"/>
      <c r="S994" s="72">
        <v>2374.1</v>
      </c>
      <c r="T994" s="73"/>
      <c r="U994" s="73"/>
      <c r="V994" s="74"/>
      <c r="W994" s="87">
        <f>ABS(S994/E992*10^6*I992)</f>
        <v>9.347143919643427</v>
      </c>
      <c r="X994" s="70"/>
      <c r="Y994" s="70"/>
      <c r="Z994" s="71"/>
      <c r="AA994" s="94"/>
      <c r="AB994" s="96"/>
      <c r="AC994" s="94"/>
      <c r="AD994" s="96"/>
      <c r="AE994" s="72">
        <v>1.15017</v>
      </c>
      <c r="AF994" s="73"/>
      <c r="AG994" s="74"/>
      <c r="AH994" s="72">
        <f t="shared" si="156"/>
        <v>1.3</v>
      </c>
      <c r="AI994" s="73"/>
      <c r="AJ994" s="74"/>
      <c r="AK994" s="78"/>
      <c r="AL994" s="79"/>
      <c r="AM994" s="80"/>
      <c r="AN994" s="88">
        <f>Z940*AH994*AK992</f>
        <v>65</v>
      </c>
      <c r="AO994" s="89"/>
      <c r="AP994" s="89"/>
      <c r="AQ994" s="90"/>
      <c r="AR994" s="88">
        <f>AH941*AH994*AK992</f>
        <v>19.5</v>
      </c>
      <c r="AS994" s="89"/>
      <c r="AT994" s="89"/>
      <c r="AU994" s="90"/>
      <c r="AV994" s="69">
        <f>AH359</f>
        <v>1095000</v>
      </c>
      <c r="AW994" s="70"/>
      <c r="AX994" s="70"/>
      <c r="AY994" s="71"/>
      <c r="AZ994" s="69" t="str">
        <f t="shared" si="157"/>
        <v>∞</v>
      </c>
      <c r="BA994" s="70"/>
      <c r="BB994" s="70"/>
      <c r="BC994" s="71"/>
      <c r="BD994" s="72">
        <f t="shared" si="158"/>
        <v>0</v>
      </c>
      <c r="BE994" s="73"/>
      <c r="BF994" s="74"/>
      <c r="BG994" s="78"/>
      <c r="BH994" s="79"/>
      <c r="BI994" s="80"/>
      <c r="BJ994" s="137"/>
      <c r="BK994" s="138"/>
      <c r="BL994" s="139"/>
    </row>
    <row r="995" spans="2:64" ht="18.75" customHeight="1">
      <c r="B995" s="97"/>
      <c r="C995" s="98"/>
      <c r="D995" s="99"/>
      <c r="E995" s="81"/>
      <c r="F995" s="82"/>
      <c r="G995" s="82"/>
      <c r="H995" s="83"/>
      <c r="I995" s="140"/>
      <c r="J995" s="141"/>
      <c r="K995" s="142"/>
      <c r="L995" s="97"/>
      <c r="M995" s="98"/>
      <c r="N995" s="99"/>
      <c r="O995" s="84">
        <v>2</v>
      </c>
      <c r="P995" s="85"/>
      <c r="Q995" s="85"/>
      <c r="R995" s="86"/>
      <c r="S995" s="72">
        <v>1849.57</v>
      </c>
      <c r="T995" s="73"/>
      <c r="U995" s="73"/>
      <c r="V995" s="74"/>
      <c r="W995" s="87">
        <f>ABS(S995/E992*10^6*I992)</f>
        <v>7.282000328315948</v>
      </c>
      <c r="X995" s="70"/>
      <c r="Y995" s="70"/>
      <c r="Z995" s="71"/>
      <c r="AA995" s="97"/>
      <c r="AB995" s="99"/>
      <c r="AC995" s="97"/>
      <c r="AD995" s="99"/>
      <c r="AE995" s="72">
        <v>1.113456</v>
      </c>
      <c r="AF995" s="73"/>
      <c r="AG995" s="74"/>
      <c r="AH995" s="72">
        <f t="shared" si="156"/>
        <v>1.3</v>
      </c>
      <c r="AI995" s="73"/>
      <c r="AJ995" s="74"/>
      <c r="AK995" s="81"/>
      <c r="AL995" s="82"/>
      <c r="AM995" s="83"/>
      <c r="AN995" s="88">
        <f>Z940*AH995*AK992</f>
        <v>65</v>
      </c>
      <c r="AO995" s="89"/>
      <c r="AP995" s="89"/>
      <c r="AQ995" s="90"/>
      <c r="AR995" s="88">
        <f>AH941*AH995*AK992</f>
        <v>19.5</v>
      </c>
      <c r="AS995" s="89"/>
      <c r="AT995" s="89"/>
      <c r="AU995" s="90"/>
      <c r="AV995" s="69">
        <f>AH359</f>
        <v>1095000</v>
      </c>
      <c r="AW995" s="70"/>
      <c r="AX995" s="70"/>
      <c r="AY995" s="71"/>
      <c r="AZ995" s="69" t="str">
        <f t="shared" si="157"/>
        <v>∞</v>
      </c>
      <c r="BA995" s="70"/>
      <c r="BB995" s="70"/>
      <c r="BC995" s="71"/>
      <c r="BD995" s="72">
        <f t="shared" si="158"/>
        <v>0</v>
      </c>
      <c r="BE995" s="73"/>
      <c r="BF995" s="74"/>
      <c r="BG995" s="81"/>
      <c r="BH995" s="82"/>
      <c r="BI995" s="83"/>
      <c r="BJ995" s="122"/>
      <c r="BK995" s="123"/>
      <c r="BL995" s="124"/>
    </row>
    <row r="996" spans="2:64" ht="18.75" customHeight="1">
      <c r="B996" s="91">
        <v>1002</v>
      </c>
      <c r="C996" s="92"/>
      <c r="D996" s="93"/>
      <c r="E996" s="130">
        <v>161861132000</v>
      </c>
      <c r="F996" s="76"/>
      <c r="G996" s="76"/>
      <c r="H996" s="77"/>
      <c r="I996" s="131">
        <v>890</v>
      </c>
      <c r="J996" s="132"/>
      <c r="K996" s="133"/>
      <c r="L996" s="91">
        <v>1</v>
      </c>
      <c r="M996" s="92"/>
      <c r="N996" s="93"/>
      <c r="O996" s="84">
        <v>1</v>
      </c>
      <c r="P996" s="85"/>
      <c r="Q996" s="85"/>
      <c r="R996" s="86"/>
      <c r="S996" s="72">
        <v>804.54</v>
      </c>
      <c r="T996" s="73"/>
      <c r="U996" s="73"/>
      <c r="V996" s="74"/>
      <c r="W996" s="87">
        <f>ABS(S996/E996*10^6*I996)</f>
        <v>4.423795825176856</v>
      </c>
      <c r="X996" s="70"/>
      <c r="Y996" s="70"/>
      <c r="Z996" s="71"/>
      <c r="AA996" s="91">
        <v>14</v>
      </c>
      <c r="AB996" s="93"/>
      <c r="AC996" s="91">
        <v>12</v>
      </c>
      <c r="AD996" s="93"/>
      <c r="AE996" s="72">
        <v>1.118138</v>
      </c>
      <c r="AF996" s="73"/>
      <c r="AG996" s="74"/>
      <c r="AH996" s="72">
        <f t="shared" si="156"/>
        <v>1.3</v>
      </c>
      <c r="AI996" s="73"/>
      <c r="AJ996" s="74"/>
      <c r="AK996" s="75">
        <f>IF(AA996&lt;25,1,IF(AC996&lt;=12,1,(25/AA996)^(1/4)))</f>
        <v>1</v>
      </c>
      <c r="AL996" s="76"/>
      <c r="AM996" s="77"/>
      <c r="AN996" s="88">
        <f>Z940*AH996*AK996</f>
        <v>65</v>
      </c>
      <c r="AO996" s="89"/>
      <c r="AP996" s="89"/>
      <c r="AQ996" s="90"/>
      <c r="AR996" s="88">
        <f>AH941*AH996*AK996</f>
        <v>19.5</v>
      </c>
      <c r="AS996" s="89"/>
      <c r="AT996" s="89"/>
      <c r="AU996" s="90"/>
      <c r="AV996" s="69">
        <f>AH359</f>
        <v>1095000</v>
      </c>
      <c r="AW996" s="70"/>
      <c r="AX996" s="70"/>
      <c r="AY996" s="71"/>
      <c r="AZ996" s="69" t="str">
        <f t="shared" si="157"/>
        <v>∞</v>
      </c>
      <c r="BA996" s="70"/>
      <c r="BB996" s="70"/>
      <c r="BC996" s="71"/>
      <c r="BD996" s="72">
        <f t="shared" si="158"/>
        <v>0</v>
      </c>
      <c r="BE996" s="73"/>
      <c r="BF996" s="74"/>
      <c r="BG996" s="75">
        <f>SUM(BD996:BD999)</f>
        <v>0</v>
      </c>
      <c r="BH996" s="76"/>
      <c r="BI996" s="77"/>
      <c r="BJ996" s="114" t="str">
        <f>IF(BG996&lt;=1,"O.K","N.G")</f>
        <v>O.K</v>
      </c>
      <c r="BK996" s="117"/>
      <c r="BL996" s="118"/>
    </row>
    <row r="997" spans="2:64" ht="18.75" customHeight="1">
      <c r="B997" s="94"/>
      <c r="C997" s="95"/>
      <c r="D997" s="96"/>
      <c r="E997" s="78"/>
      <c r="F997" s="79"/>
      <c r="G997" s="79"/>
      <c r="H997" s="80"/>
      <c r="I997" s="134"/>
      <c r="J997" s="135"/>
      <c r="K997" s="136"/>
      <c r="L997" s="97"/>
      <c r="M997" s="98"/>
      <c r="N997" s="99"/>
      <c r="O997" s="84">
        <v>2</v>
      </c>
      <c r="P997" s="85"/>
      <c r="Q997" s="85"/>
      <c r="R997" s="86"/>
      <c r="S997" s="72">
        <v>555.95</v>
      </c>
      <c r="T997" s="73"/>
      <c r="U997" s="73"/>
      <c r="V997" s="74"/>
      <c r="W997" s="87">
        <f>ABS(S997/E996*10^6*I996)</f>
        <v>3.056913626428858</v>
      </c>
      <c r="X997" s="70"/>
      <c r="Y997" s="70"/>
      <c r="Z997" s="71"/>
      <c r="AA997" s="94"/>
      <c r="AB997" s="96"/>
      <c r="AC997" s="94"/>
      <c r="AD997" s="96"/>
      <c r="AE997" s="72">
        <v>1.078856</v>
      </c>
      <c r="AF997" s="73"/>
      <c r="AG997" s="74"/>
      <c r="AH997" s="72">
        <f t="shared" si="156"/>
        <v>1.3</v>
      </c>
      <c r="AI997" s="73"/>
      <c r="AJ997" s="74"/>
      <c r="AK997" s="78"/>
      <c r="AL997" s="79"/>
      <c r="AM997" s="80"/>
      <c r="AN997" s="88">
        <f>Z940*AH997*AK996</f>
        <v>65</v>
      </c>
      <c r="AO997" s="89"/>
      <c r="AP997" s="89"/>
      <c r="AQ997" s="90"/>
      <c r="AR997" s="88">
        <f>AH941*AH997*AK996</f>
        <v>19.5</v>
      </c>
      <c r="AS997" s="89"/>
      <c r="AT997" s="89"/>
      <c r="AU997" s="90"/>
      <c r="AV997" s="69">
        <f>AH359</f>
        <v>1095000</v>
      </c>
      <c r="AW997" s="70"/>
      <c r="AX997" s="70"/>
      <c r="AY997" s="71"/>
      <c r="AZ997" s="69" t="str">
        <f t="shared" si="157"/>
        <v>∞</v>
      </c>
      <c r="BA997" s="70"/>
      <c r="BB997" s="70"/>
      <c r="BC997" s="71"/>
      <c r="BD997" s="72">
        <f t="shared" si="158"/>
        <v>0</v>
      </c>
      <c r="BE997" s="73"/>
      <c r="BF997" s="74"/>
      <c r="BG997" s="78"/>
      <c r="BH997" s="79"/>
      <c r="BI997" s="80"/>
      <c r="BJ997" s="137"/>
      <c r="BK997" s="138"/>
      <c r="BL997" s="139"/>
    </row>
    <row r="998" spans="2:64" ht="18.75" customHeight="1">
      <c r="B998" s="94"/>
      <c r="C998" s="95"/>
      <c r="D998" s="96"/>
      <c r="E998" s="78"/>
      <c r="F998" s="79"/>
      <c r="G998" s="79"/>
      <c r="H998" s="80"/>
      <c r="I998" s="134"/>
      <c r="J998" s="135"/>
      <c r="K998" s="136"/>
      <c r="L998" s="91">
        <v>2</v>
      </c>
      <c r="M998" s="92"/>
      <c r="N998" s="93"/>
      <c r="O998" s="84">
        <v>1</v>
      </c>
      <c r="P998" s="85"/>
      <c r="Q998" s="85"/>
      <c r="R998" s="86"/>
      <c r="S998" s="72">
        <v>2694.49</v>
      </c>
      <c r="T998" s="73"/>
      <c r="U998" s="73"/>
      <c r="V998" s="74"/>
      <c r="W998" s="87">
        <f>ABS(S998/E996*10^6*I996)</f>
        <v>14.815762563677113</v>
      </c>
      <c r="X998" s="70"/>
      <c r="Y998" s="70"/>
      <c r="Z998" s="71"/>
      <c r="AA998" s="94"/>
      <c r="AB998" s="96"/>
      <c r="AC998" s="94"/>
      <c r="AD998" s="96"/>
      <c r="AE998" s="72">
        <v>1.454851</v>
      </c>
      <c r="AF998" s="73"/>
      <c r="AG998" s="74"/>
      <c r="AH998" s="72">
        <f t="shared" si="156"/>
        <v>1.3</v>
      </c>
      <c r="AI998" s="73"/>
      <c r="AJ998" s="74"/>
      <c r="AK998" s="78"/>
      <c r="AL998" s="79"/>
      <c r="AM998" s="80"/>
      <c r="AN998" s="88">
        <f>Z940*AH998*AK996</f>
        <v>65</v>
      </c>
      <c r="AO998" s="89"/>
      <c r="AP998" s="89"/>
      <c r="AQ998" s="90"/>
      <c r="AR998" s="88">
        <f>AH941*AH998*AK996</f>
        <v>19.5</v>
      </c>
      <c r="AS998" s="89"/>
      <c r="AT998" s="89"/>
      <c r="AU998" s="90"/>
      <c r="AV998" s="69">
        <f>AH359</f>
        <v>1095000</v>
      </c>
      <c r="AW998" s="70"/>
      <c r="AX998" s="70"/>
      <c r="AY998" s="71"/>
      <c r="AZ998" s="69" t="str">
        <f t="shared" si="157"/>
        <v>∞</v>
      </c>
      <c r="BA998" s="70"/>
      <c r="BB998" s="70"/>
      <c r="BC998" s="71"/>
      <c r="BD998" s="72">
        <f t="shared" si="158"/>
        <v>0</v>
      </c>
      <c r="BE998" s="73"/>
      <c r="BF998" s="74"/>
      <c r="BG998" s="78"/>
      <c r="BH998" s="79"/>
      <c r="BI998" s="80"/>
      <c r="BJ998" s="137"/>
      <c r="BK998" s="138"/>
      <c r="BL998" s="139"/>
    </row>
    <row r="999" spans="2:64" ht="18.75" customHeight="1">
      <c r="B999" s="97"/>
      <c r="C999" s="98"/>
      <c r="D999" s="99"/>
      <c r="E999" s="81"/>
      <c r="F999" s="82"/>
      <c r="G999" s="82"/>
      <c r="H999" s="83"/>
      <c r="I999" s="140"/>
      <c r="J999" s="141"/>
      <c r="K999" s="142"/>
      <c r="L999" s="97"/>
      <c r="M999" s="98"/>
      <c r="N999" s="99"/>
      <c r="O999" s="84">
        <v>2</v>
      </c>
      <c r="P999" s="85"/>
      <c r="Q999" s="85"/>
      <c r="R999" s="86"/>
      <c r="S999" s="72">
        <v>747.9</v>
      </c>
      <c r="T999" s="73"/>
      <c r="U999" s="73"/>
      <c r="V999" s="74"/>
      <c r="W999" s="87">
        <f>ABS(S999/E996*10^6*I996)</f>
        <v>4.112358487644829</v>
      </c>
      <c r="X999" s="70"/>
      <c r="Y999" s="70"/>
      <c r="Z999" s="71"/>
      <c r="AA999" s="97"/>
      <c r="AB999" s="99"/>
      <c r="AC999" s="97"/>
      <c r="AD999" s="99"/>
      <c r="AE999" s="72">
        <v>1.108324</v>
      </c>
      <c r="AF999" s="73"/>
      <c r="AG999" s="74"/>
      <c r="AH999" s="72">
        <f t="shared" si="156"/>
        <v>1.3</v>
      </c>
      <c r="AI999" s="73"/>
      <c r="AJ999" s="74"/>
      <c r="AK999" s="81"/>
      <c r="AL999" s="82"/>
      <c r="AM999" s="83"/>
      <c r="AN999" s="88">
        <f>Z940*AH999*AK996</f>
        <v>65</v>
      </c>
      <c r="AO999" s="89"/>
      <c r="AP999" s="89"/>
      <c r="AQ999" s="90"/>
      <c r="AR999" s="88">
        <f>AH941*AH999*AK996</f>
        <v>19.5</v>
      </c>
      <c r="AS999" s="89"/>
      <c r="AT999" s="89"/>
      <c r="AU999" s="90"/>
      <c r="AV999" s="69">
        <f>AH359</f>
        <v>1095000</v>
      </c>
      <c r="AW999" s="70"/>
      <c r="AX999" s="70"/>
      <c r="AY999" s="71"/>
      <c r="AZ999" s="69" t="str">
        <f t="shared" si="157"/>
        <v>∞</v>
      </c>
      <c r="BA999" s="70"/>
      <c r="BB999" s="70"/>
      <c r="BC999" s="71"/>
      <c r="BD999" s="72">
        <f t="shared" si="158"/>
        <v>0</v>
      </c>
      <c r="BE999" s="73"/>
      <c r="BF999" s="74"/>
      <c r="BG999" s="81"/>
      <c r="BH999" s="82"/>
      <c r="BI999" s="83"/>
      <c r="BJ999" s="122"/>
      <c r="BK999" s="123"/>
      <c r="BL999" s="124"/>
    </row>
    <row r="1000" spans="2:64" ht="18.75" customHeight="1">
      <c r="B1000" s="91">
        <v>1102</v>
      </c>
      <c r="C1000" s="92"/>
      <c r="D1000" s="93"/>
      <c r="E1000" s="130">
        <v>161861132000</v>
      </c>
      <c r="F1000" s="76"/>
      <c r="G1000" s="76"/>
      <c r="H1000" s="77"/>
      <c r="I1000" s="131">
        <v>890</v>
      </c>
      <c r="J1000" s="132"/>
      <c r="K1000" s="133"/>
      <c r="L1000" s="91">
        <v>1</v>
      </c>
      <c r="M1000" s="92"/>
      <c r="N1000" s="93"/>
      <c r="O1000" s="84">
        <v>1</v>
      </c>
      <c r="P1000" s="85"/>
      <c r="Q1000" s="85"/>
      <c r="R1000" s="86"/>
      <c r="S1000" s="72">
        <v>982.32</v>
      </c>
      <c r="T1000" s="73"/>
      <c r="U1000" s="73"/>
      <c r="V1000" s="74"/>
      <c r="W1000" s="87">
        <f>ABS(S1000/E1000*10^6*I1000)</f>
        <v>5.4013263666041835</v>
      </c>
      <c r="X1000" s="70"/>
      <c r="Y1000" s="70"/>
      <c r="Z1000" s="71"/>
      <c r="AA1000" s="91">
        <v>14</v>
      </c>
      <c r="AB1000" s="93"/>
      <c r="AC1000" s="91">
        <v>12</v>
      </c>
      <c r="AD1000" s="93"/>
      <c r="AE1000" s="72">
        <v>8.486054</v>
      </c>
      <c r="AF1000" s="73"/>
      <c r="AG1000" s="74"/>
      <c r="AH1000" s="72">
        <f t="shared" si="156"/>
        <v>1.3</v>
      </c>
      <c r="AI1000" s="73"/>
      <c r="AJ1000" s="74"/>
      <c r="AK1000" s="75">
        <f>IF(AA1000&lt;25,1,IF(AC1000&lt;=12,1,(25/AA1000)^(1/4)))</f>
        <v>1</v>
      </c>
      <c r="AL1000" s="76"/>
      <c r="AM1000" s="77"/>
      <c r="AN1000" s="88">
        <f>Z940*AH1000*AK1000</f>
        <v>65</v>
      </c>
      <c r="AO1000" s="89"/>
      <c r="AP1000" s="89"/>
      <c r="AQ1000" s="90"/>
      <c r="AR1000" s="88">
        <f>AH941*AH1000*AK1000</f>
        <v>19.5</v>
      </c>
      <c r="AS1000" s="89"/>
      <c r="AT1000" s="89"/>
      <c r="AU1000" s="90"/>
      <c r="AV1000" s="69">
        <f>AH359</f>
        <v>1095000</v>
      </c>
      <c r="AW1000" s="70"/>
      <c r="AX1000" s="70"/>
      <c r="AY1000" s="71"/>
      <c r="AZ1000" s="69" t="str">
        <f t="shared" si="157"/>
        <v>∞</v>
      </c>
      <c r="BA1000" s="70"/>
      <c r="BB1000" s="70"/>
      <c r="BC1000" s="71"/>
      <c r="BD1000" s="72">
        <f t="shared" si="158"/>
        <v>0</v>
      </c>
      <c r="BE1000" s="73"/>
      <c r="BF1000" s="74"/>
      <c r="BG1000" s="75">
        <f>SUM(BD1000:BD1003)</f>
        <v>0</v>
      </c>
      <c r="BH1000" s="76"/>
      <c r="BI1000" s="77"/>
      <c r="BJ1000" s="114" t="str">
        <f>IF(BG1000&lt;=1,"O.K","N.G")</f>
        <v>O.K</v>
      </c>
      <c r="BK1000" s="117"/>
      <c r="BL1000" s="118"/>
    </row>
    <row r="1001" spans="2:64" ht="18.75" customHeight="1">
      <c r="B1001" s="94"/>
      <c r="C1001" s="95"/>
      <c r="D1001" s="96"/>
      <c r="E1001" s="78"/>
      <c r="F1001" s="79"/>
      <c r="G1001" s="79"/>
      <c r="H1001" s="80"/>
      <c r="I1001" s="134"/>
      <c r="J1001" s="135"/>
      <c r="K1001" s="136"/>
      <c r="L1001" s="97"/>
      <c r="M1001" s="98"/>
      <c r="N1001" s="99"/>
      <c r="O1001" s="84">
        <v>2</v>
      </c>
      <c r="P1001" s="85"/>
      <c r="Q1001" s="85"/>
      <c r="R1001" s="86"/>
      <c r="S1001" s="72">
        <v>733.26</v>
      </c>
      <c r="T1001" s="73"/>
      <c r="U1001" s="73"/>
      <c r="V1001" s="74"/>
      <c r="W1001" s="87">
        <f>ABS(S1001/E1000*10^6*I1000)</f>
        <v>4.031859853791212</v>
      </c>
      <c r="X1001" s="70"/>
      <c r="Y1001" s="70"/>
      <c r="Z1001" s="71"/>
      <c r="AA1001" s="94"/>
      <c r="AB1001" s="96"/>
      <c r="AC1001" s="94"/>
      <c r="AD1001" s="96"/>
      <c r="AE1001" s="72">
        <v>2.963844</v>
      </c>
      <c r="AF1001" s="73"/>
      <c r="AG1001" s="74"/>
      <c r="AH1001" s="72">
        <f t="shared" si="156"/>
        <v>1.3</v>
      </c>
      <c r="AI1001" s="73"/>
      <c r="AJ1001" s="74"/>
      <c r="AK1001" s="78"/>
      <c r="AL1001" s="79"/>
      <c r="AM1001" s="80"/>
      <c r="AN1001" s="88">
        <f>Z940*AH1001*AK1000</f>
        <v>65</v>
      </c>
      <c r="AO1001" s="89"/>
      <c r="AP1001" s="89"/>
      <c r="AQ1001" s="90"/>
      <c r="AR1001" s="88">
        <f>AH941*AH1001*AK1000</f>
        <v>19.5</v>
      </c>
      <c r="AS1001" s="89"/>
      <c r="AT1001" s="89"/>
      <c r="AU1001" s="90"/>
      <c r="AV1001" s="69">
        <f>AH359</f>
        <v>1095000</v>
      </c>
      <c r="AW1001" s="70"/>
      <c r="AX1001" s="70"/>
      <c r="AY1001" s="71"/>
      <c r="AZ1001" s="69" t="str">
        <f t="shared" si="157"/>
        <v>∞</v>
      </c>
      <c r="BA1001" s="70"/>
      <c r="BB1001" s="70"/>
      <c r="BC1001" s="71"/>
      <c r="BD1001" s="72">
        <f t="shared" si="158"/>
        <v>0</v>
      </c>
      <c r="BE1001" s="73"/>
      <c r="BF1001" s="74"/>
      <c r="BG1001" s="78"/>
      <c r="BH1001" s="79"/>
      <c r="BI1001" s="80"/>
      <c r="BJ1001" s="137"/>
      <c r="BK1001" s="138"/>
      <c r="BL1001" s="139"/>
    </row>
    <row r="1002" spans="2:64" ht="18.75" customHeight="1">
      <c r="B1002" s="94"/>
      <c r="C1002" s="95"/>
      <c r="D1002" s="96"/>
      <c r="E1002" s="78"/>
      <c r="F1002" s="79"/>
      <c r="G1002" s="79"/>
      <c r="H1002" s="80"/>
      <c r="I1002" s="134"/>
      <c r="J1002" s="135"/>
      <c r="K1002" s="136"/>
      <c r="L1002" s="91">
        <v>2</v>
      </c>
      <c r="M1002" s="92"/>
      <c r="N1002" s="93"/>
      <c r="O1002" s="84">
        <v>1</v>
      </c>
      <c r="P1002" s="85"/>
      <c r="Q1002" s="85"/>
      <c r="R1002" s="86"/>
      <c r="S1002" s="72">
        <v>3331.55</v>
      </c>
      <c r="T1002" s="73"/>
      <c r="U1002" s="73"/>
      <c r="V1002" s="74"/>
      <c r="W1002" s="87">
        <f>ABS(S1002/E1000*10^6*I1000)</f>
        <v>18.318662815233495</v>
      </c>
      <c r="X1002" s="70"/>
      <c r="Y1002" s="70"/>
      <c r="Z1002" s="71"/>
      <c r="AA1002" s="94"/>
      <c r="AB1002" s="96"/>
      <c r="AC1002" s="94"/>
      <c r="AD1002" s="96"/>
      <c r="AE1002" s="72">
        <v>1</v>
      </c>
      <c r="AF1002" s="73"/>
      <c r="AG1002" s="74"/>
      <c r="AH1002" s="72">
        <f t="shared" si="156"/>
        <v>1.3</v>
      </c>
      <c r="AI1002" s="73"/>
      <c r="AJ1002" s="74"/>
      <c r="AK1002" s="78"/>
      <c r="AL1002" s="79"/>
      <c r="AM1002" s="80"/>
      <c r="AN1002" s="88">
        <f>Z940*AH1002*AK1000</f>
        <v>65</v>
      </c>
      <c r="AO1002" s="89"/>
      <c r="AP1002" s="89"/>
      <c r="AQ1002" s="90"/>
      <c r="AR1002" s="88">
        <f>AH941*AH1002*AK1000</f>
        <v>19.5</v>
      </c>
      <c r="AS1002" s="89"/>
      <c r="AT1002" s="89"/>
      <c r="AU1002" s="90"/>
      <c r="AV1002" s="69">
        <f>AH359</f>
        <v>1095000</v>
      </c>
      <c r="AW1002" s="70"/>
      <c r="AX1002" s="70"/>
      <c r="AY1002" s="71"/>
      <c r="AZ1002" s="69" t="str">
        <f t="shared" si="157"/>
        <v>∞</v>
      </c>
      <c r="BA1002" s="70"/>
      <c r="BB1002" s="70"/>
      <c r="BC1002" s="71"/>
      <c r="BD1002" s="72">
        <f t="shared" si="158"/>
        <v>0</v>
      </c>
      <c r="BE1002" s="73"/>
      <c r="BF1002" s="74"/>
      <c r="BG1002" s="78"/>
      <c r="BH1002" s="79"/>
      <c r="BI1002" s="80"/>
      <c r="BJ1002" s="137"/>
      <c r="BK1002" s="138"/>
      <c r="BL1002" s="139"/>
    </row>
    <row r="1003" spans="2:64" ht="18.75" customHeight="1">
      <c r="B1003" s="97"/>
      <c r="C1003" s="98"/>
      <c r="D1003" s="99"/>
      <c r="E1003" s="81"/>
      <c r="F1003" s="82"/>
      <c r="G1003" s="82"/>
      <c r="H1003" s="83"/>
      <c r="I1003" s="140"/>
      <c r="J1003" s="141"/>
      <c r="K1003" s="142"/>
      <c r="L1003" s="97"/>
      <c r="M1003" s="98"/>
      <c r="N1003" s="99"/>
      <c r="O1003" s="84">
        <v>2</v>
      </c>
      <c r="P1003" s="85"/>
      <c r="Q1003" s="85"/>
      <c r="R1003" s="86"/>
      <c r="S1003" s="72">
        <v>21</v>
      </c>
      <c r="T1003" s="73"/>
      <c r="U1003" s="73"/>
      <c r="V1003" s="74"/>
      <c r="W1003" s="87">
        <f>ABS(S1003/E1000*10^6*I1000)</f>
        <v>0.11546935183920498</v>
      </c>
      <c r="X1003" s="70"/>
      <c r="Y1003" s="70"/>
      <c r="Z1003" s="71"/>
      <c r="AA1003" s="97"/>
      <c r="AB1003" s="99"/>
      <c r="AC1003" s="97"/>
      <c r="AD1003" s="99"/>
      <c r="AE1003" s="72">
        <v>1.028681</v>
      </c>
      <c r="AF1003" s="73"/>
      <c r="AG1003" s="74"/>
      <c r="AH1003" s="72">
        <f t="shared" si="156"/>
        <v>1.3</v>
      </c>
      <c r="AI1003" s="73"/>
      <c r="AJ1003" s="74"/>
      <c r="AK1003" s="81"/>
      <c r="AL1003" s="82"/>
      <c r="AM1003" s="83"/>
      <c r="AN1003" s="88">
        <f>Z940*AH1003*AK1000</f>
        <v>65</v>
      </c>
      <c r="AO1003" s="89"/>
      <c r="AP1003" s="89"/>
      <c r="AQ1003" s="90"/>
      <c r="AR1003" s="88">
        <f>AH941*AH1003*AK1000</f>
        <v>19.5</v>
      </c>
      <c r="AS1003" s="89"/>
      <c r="AT1003" s="89"/>
      <c r="AU1003" s="90"/>
      <c r="AV1003" s="69">
        <f>AH359</f>
        <v>1095000</v>
      </c>
      <c r="AW1003" s="70"/>
      <c r="AX1003" s="70"/>
      <c r="AY1003" s="71"/>
      <c r="AZ1003" s="69" t="str">
        <f t="shared" si="157"/>
        <v>∞</v>
      </c>
      <c r="BA1003" s="70"/>
      <c r="BB1003" s="70"/>
      <c r="BC1003" s="71"/>
      <c r="BD1003" s="72">
        <f t="shared" si="158"/>
        <v>0</v>
      </c>
      <c r="BE1003" s="73"/>
      <c r="BF1003" s="74"/>
      <c r="BG1003" s="81"/>
      <c r="BH1003" s="82"/>
      <c r="BI1003" s="83"/>
      <c r="BJ1003" s="122"/>
      <c r="BK1003" s="123"/>
      <c r="BL1003" s="124"/>
    </row>
    <row r="1004" spans="2:64" ht="18.75" customHeight="1">
      <c r="B1004" s="91">
        <v>1502</v>
      </c>
      <c r="C1004" s="92"/>
      <c r="D1004" s="93"/>
      <c r="E1004" s="130">
        <v>161861132000</v>
      </c>
      <c r="F1004" s="76"/>
      <c r="G1004" s="76"/>
      <c r="H1004" s="77"/>
      <c r="I1004" s="131">
        <v>890</v>
      </c>
      <c r="J1004" s="132"/>
      <c r="K1004" s="133"/>
      <c r="L1004" s="91">
        <v>1</v>
      </c>
      <c r="M1004" s="92"/>
      <c r="N1004" s="93"/>
      <c r="O1004" s="84">
        <v>1</v>
      </c>
      <c r="P1004" s="85"/>
      <c r="Q1004" s="85"/>
      <c r="R1004" s="86"/>
      <c r="S1004" s="72">
        <v>981.03</v>
      </c>
      <c r="T1004" s="73"/>
      <c r="U1004" s="73"/>
      <c r="V1004" s="74"/>
      <c r="W1004" s="87">
        <f>ABS(S1004/E1004*10^6*I1004)</f>
        <v>5.394233249276917</v>
      </c>
      <c r="X1004" s="70"/>
      <c r="Y1004" s="70"/>
      <c r="Z1004" s="71"/>
      <c r="AA1004" s="91">
        <v>14</v>
      </c>
      <c r="AB1004" s="93"/>
      <c r="AC1004" s="91">
        <v>12</v>
      </c>
      <c r="AD1004" s="93"/>
      <c r="AE1004" s="72">
        <v>8.644588</v>
      </c>
      <c r="AF1004" s="73"/>
      <c r="AG1004" s="74"/>
      <c r="AH1004" s="72">
        <f t="shared" si="156"/>
        <v>1.3</v>
      </c>
      <c r="AI1004" s="73"/>
      <c r="AJ1004" s="74"/>
      <c r="AK1004" s="75">
        <f>IF(AA1004&lt;25,1,IF(AC1004&lt;=12,1,(25/AA1004)^(1/4)))</f>
        <v>1</v>
      </c>
      <c r="AL1004" s="76"/>
      <c r="AM1004" s="77"/>
      <c r="AN1004" s="88">
        <f>Z940*AH1004*AK1004</f>
        <v>65</v>
      </c>
      <c r="AO1004" s="89"/>
      <c r="AP1004" s="89"/>
      <c r="AQ1004" s="90"/>
      <c r="AR1004" s="88">
        <f>AH941*AH1004*AK1004</f>
        <v>19.5</v>
      </c>
      <c r="AS1004" s="89"/>
      <c r="AT1004" s="89"/>
      <c r="AU1004" s="90"/>
      <c r="AV1004" s="69">
        <f>AH359</f>
        <v>1095000</v>
      </c>
      <c r="AW1004" s="70"/>
      <c r="AX1004" s="70"/>
      <c r="AY1004" s="71"/>
      <c r="AZ1004" s="69" t="str">
        <f t="shared" si="157"/>
        <v>∞</v>
      </c>
      <c r="BA1004" s="70"/>
      <c r="BB1004" s="70"/>
      <c r="BC1004" s="71"/>
      <c r="BD1004" s="72">
        <f t="shared" si="158"/>
        <v>0</v>
      </c>
      <c r="BE1004" s="73"/>
      <c r="BF1004" s="74"/>
      <c r="BG1004" s="75">
        <f>SUM(BD1004:BD1007)</f>
        <v>0</v>
      </c>
      <c r="BH1004" s="76"/>
      <c r="BI1004" s="77"/>
      <c r="BJ1004" s="114" t="str">
        <f>IF(BG1004&lt;=1,"O.K","N.G")</f>
        <v>O.K</v>
      </c>
      <c r="BK1004" s="117"/>
      <c r="BL1004" s="118"/>
    </row>
    <row r="1005" spans="2:64" ht="18.75" customHeight="1">
      <c r="B1005" s="94"/>
      <c r="C1005" s="95"/>
      <c r="D1005" s="96"/>
      <c r="E1005" s="78"/>
      <c r="F1005" s="79"/>
      <c r="G1005" s="79"/>
      <c r="H1005" s="80"/>
      <c r="I1005" s="134"/>
      <c r="J1005" s="135"/>
      <c r="K1005" s="136"/>
      <c r="L1005" s="97"/>
      <c r="M1005" s="98"/>
      <c r="N1005" s="99"/>
      <c r="O1005" s="84">
        <v>2</v>
      </c>
      <c r="P1005" s="85"/>
      <c r="Q1005" s="85"/>
      <c r="R1005" s="86"/>
      <c r="S1005" s="72">
        <v>11.72</v>
      </c>
      <c r="T1005" s="73"/>
      <c r="U1005" s="73"/>
      <c r="V1005" s="74"/>
      <c r="W1005" s="87">
        <f>ABS(S1005/E1004*10^6*I1004)</f>
        <v>0.06444289540740393</v>
      </c>
      <c r="X1005" s="70"/>
      <c r="Y1005" s="70"/>
      <c r="Z1005" s="71"/>
      <c r="AA1005" s="94"/>
      <c r="AB1005" s="96"/>
      <c r="AC1005" s="94"/>
      <c r="AD1005" s="96"/>
      <c r="AE1005" s="72">
        <v>1.016218</v>
      </c>
      <c r="AF1005" s="73"/>
      <c r="AG1005" s="74"/>
      <c r="AH1005" s="72">
        <f t="shared" si="156"/>
        <v>1.3</v>
      </c>
      <c r="AI1005" s="73"/>
      <c r="AJ1005" s="74"/>
      <c r="AK1005" s="78"/>
      <c r="AL1005" s="79"/>
      <c r="AM1005" s="80"/>
      <c r="AN1005" s="88">
        <f>Z940*AH1005*AK1004</f>
        <v>65</v>
      </c>
      <c r="AO1005" s="89"/>
      <c r="AP1005" s="89"/>
      <c r="AQ1005" s="90"/>
      <c r="AR1005" s="88">
        <f>AH941*AH1005*AK1004</f>
        <v>19.5</v>
      </c>
      <c r="AS1005" s="89"/>
      <c r="AT1005" s="89"/>
      <c r="AU1005" s="90"/>
      <c r="AV1005" s="69">
        <f>AH359</f>
        <v>1095000</v>
      </c>
      <c r="AW1005" s="70"/>
      <c r="AX1005" s="70"/>
      <c r="AY1005" s="71"/>
      <c r="AZ1005" s="69" t="str">
        <f t="shared" si="157"/>
        <v>∞</v>
      </c>
      <c r="BA1005" s="70"/>
      <c r="BB1005" s="70"/>
      <c r="BC1005" s="71"/>
      <c r="BD1005" s="72">
        <f t="shared" si="158"/>
        <v>0</v>
      </c>
      <c r="BE1005" s="73"/>
      <c r="BF1005" s="74"/>
      <c r="BG1005" s="78"/>
      <c r="BH1005" s="79"/>
      <c r="BI1005" s="80"/>
      <c r="BJ1005" s="137"/>
      <c r="BK1005" s="138"/>
      <c r="BL1005" s="139"/>
    </row>
    <row r="1006" spans="2:64" ht="18.75" customHeight="1">
      <c r="B1006" s="94"/>
      <c r="C1006" s="95"/>
      <c r="D1006" s="96"/>
      <c r="E1006" s="78"/>
      <c r="F1006" s="79"/>
      <c r="G1006" s="79"/>
      <c r="H1006" s="80"/>
      <c r="I1006" s="134"/>
      <c r="J1006" s="135"/>
      <c r="K1006" s="136"/>
      <c r="L1006" s="91">
        <v>2</v>
      </c>
      <c r="M1006" s="92"/>
      <c r="N1006" s="93"/>
      <c r="O1006" s="84">
        <v>1</v>
      </c>
      <c r="P1006" s="85"/>
      <c r="Q1006" s="85"/>
      <c r="R1006" s="86"/>
      <c r="S1006" s="72">
        <v>3332.23</v>
      </c>
      <c r="T1006" s="73"/>
      <c r="U1006" s="73"/>
      <c r="V1006" s="74"/>
      <c r="W1006" s="87">
        <f>ABS(S1006/E1004*10^6*I1004)</f>
        <v>18.322401822816857</v>
      </c>
      <c r="X1006" s="70"/>
      <c r="Y1006" s="70"/>
      <c r="Z1006" s="71"/>
      <c r="AA1006" s="94"/>
      <c r="AB1006" s="96"/>
      <c r="AC1006" s="94"/>
      <c r="AD1006" s="96"/>
      <c r="AE1006" s="72">
        <v>1</v>
      </c>
      <c r="AF1006" s="73"/>
      <c r="AG1006" s="74"/>
      <c r="AH1006" s="72">
        <f t="shared" si="156"/>
        <v>1.3</v>
      </c>
      <c r="AI1006" s="73"/>
      <c r="AJ1006" s="74"/>
      <c r="AK1006" s="78"/>
      <c r="AL1006" s="79"/>
      <c r="AM1006" s="80"/>
      <c r="AN1006" s="88">
        <f>Z940*AH1006*AK1004</f>
        <v>65</v>
      </c>
      <c r="AO1006" s="89"/>
      <c r="AP1006" s="89"/>
      <c r="AQ1006" s="90"/>
      <c r="AR1006" s="88">
        <f>AH941*AH1006*AK1004</f>
        <v>19.5</v>
      </c>
      <c r="AS1006" s="89"/>
      <c r="AT1006" s="89"/>
      <c r="AU1006" s="90"/>
      <c r="AV1006" s="69">
        <f>AH359</f>
        <v>1095000</v>
      </c>
      <c r="AW1006" s="70"/>
      <c r="AX1006" s="70"/>
      <c r="AY1006" s="71"/>
      <c r="AZ1006" s="69" t="str">
        <f t="shared" si="157"/>
        <v>∞</v>
      </c>
      <c r="BA1006" s="70"/>
      <c r="BB1006" s="70"/>
      <c r="BC1006" s="71"/>
      <c r="BD1006" s="72">
        <f t="shared" si="158"/>
        <v>0</v>
      </c>
      <c r="BE1006" s="73"/>
      <c r="BF1006" s="74"/>
      <c r="BG1006" s="78"/>
      <c r="BH1006" s="79"/>
      <c r="BI1006" s="80"/>
      <c r="BJ1006" s="137"/>
      <c r="BK1006" s="138"/>
      <c r="BL1006" s="139"/>
    </row>
    <row r="1007" spans="2:64" ht="18.75" customHeight="1">
      <c r="B1007" s="97"/>
      <c r="C1007" s="98"/>
      <c r="D1007" s="99"/>
      <c r="E1007" s="81"/>
      <c r="F1007" s="82"/>
      <c r="G1007" s="82"/>
      <c r="H1007" s="83"/>
      <c r="I1007" s="140"/>
      <c r="J1007" s="141"/>
      <c r="K1007" s="142"/>
      <c r="L1007" s="97"/>
      <c r="M1007" s="98"/>
      <c r="N1007" s="99"/>
      <c r="O1007" s="84">
        <v>2</v>
      </c>
      <c r="P1007" s="85"/>
      <c r="Q1007" s="85"/>
      <c r="R1007" s="86"/>
      <c r="S1007" s="72">
        <v>21.21</v>
      </c>
      <c r="T1007" s="73"/>
      <c r="U1007" s="73"/>
      <c r="V1007" s="74"/>
      <c r="W1007" s="87">
        <f>ABS(S1007/E1004*10^6*I1004)</f>
        <v>0.11662404535759704</v>
      </c>
      <c r="X1007" s="70"/>
      <c r="Y1007" s="70"/>
      <c r="Z1007" s="71"/>
      <c r="AA1007" s="97"/>
      <c r="AB1007" s="99"/>
      <c r="AC1007" s="97"/>
      <c r="AD1007" s="99"/>
      <c r="AE1007" s="72">
        <v>1.029115</v>
      </c>
      <c r="AF1007" s="73"/>
      <c r="AG1007" s="74"/>
      <c r="AH1007" s="72">
        <f t="shared" si="156"/>
        <v>1.3</v>
      </c>
      <c r="AI1007" s="73"/>
      <c r="AJ1007" s="74"/>
      <c r="AK1007" s="81"/>
      <c r="AL1007" s="82"/>
      <c r="AM1007" s="83"/>
      <c r="AN1007" s="88">
        <f>Z940*AH1007*AK1004</f>
        <v>65</v>
      </c>
      <c r="AO1007" s="89"/>
      <c r="AP1007" s="89"/>
      <c r="AQ1007" s="90"/>
      <c r="AR1007" s="88">
        <f>AH941*AH1007*AK1004</f>
        <v>19.5</v>
      </c>
      <c r="AS1007" s="89"/>
      <c r="AT1007" s="89"/>
      <c r="AU1007" s="90"/>
      <c r="AV1007" s="69">
        <f>AH359</f>
        <v>1095000</v>
      </c>
      <c r="AW1007" s="70"/>
      <c r="AX1007" s="70"/>
      <c r="AY1007" s="71"/>
      <c r="AZ1007" s="69" t="str">
        <f t="shared" si="157"/>
        <v>∞</v>
      </c>
      <c r="BA1007" s="70"/>
      <c r="BB1007" s="70"/>
      <c r="BC1007" s="71"/>
      <c r="BD1007" s="72">
        <f t="shared" si="158"/>
        <v>0</v>
      </c>
      <c r="BE1007" s="73"/>
      <c r="BF1007" s="74"/>
      <c r="BG1007" s="81"/>
      <c r="BH1007" s="82"/>
      <c r="BI1007" s="83"/>
      <c r="BJ1007" s="122"/>
      <c r="BK1007" s="123"/>
      <c r="BL1007" s="124"/>
    </row>
    <row r="1008" spans="2:64" ht="18.75" customHeight="1">
      <c r="B1008" s="91">
        <v>1602</v>
      </c>
      <c r="C1008" s="92"/>
      <c r="D1008" s="93"/>
      <c r="E1008" s="130">
        <v>161861132000</v>
      </c>
      <c r="F1008" s="76"/>
      <c r="G1008" s="76"/>
      <c r="H1008" s="77"/>
      <c r="I1008" s="131">
        <v>890</v>
      </c>
      <c r="J1008" s="132"/>
      <c r="K1008" s="133"/>
      <c r="L1008" s="91">
        <v>1</v>
      </c>
      <c r="M1008" s="92"/>
      <c r="N1008" s="93"/>
      <c r="O1008" s="84">
        <v>1</v>
      </c>
      <c r="P1008" s="85"/>
      <c r="Q1008" s="85"/>
      <c r="R1008" s="86"/>
      <c r="S1008" s="72">
        <v>802.85</v>
      </c>
      <c r="T1008" s="73"/>
      <c r="U1008" s="73"/>
      <c r="V1008" s="74"/>
      <c r="W1008" s="87">
        <f>ABS(S1008/E1008*10^6*I1008)</f>
        <v>4.414503291624081</v>
      </c>
      <c r="X1008" s="70"/>
      <c r="Y1008" s="70"/>
      <c r="Z1008" s="71"/>
      <c r="AA1008" s="91">
        <v>14</v>
      </c>
      <c r="AB1008" s="93"/>
      <c r="AC1008" s="91">
        <v>12</v>
      </c>
      <c r="AD1008" s="93"/>
      <c r="AE1008" s="72">
        <v>1.117976</v>
      </c>
      <c r="AF1008" s="73"/>
      <c r="AG1008" s="74"/>
      <c r="AH1008" s="72">
        <f aca="true" t="shared" si="159" ref="AH1008:AH1023">IF(AE1008&lt;=-1,1.3*(1-AE1008)/(1.6-AE1008),IF(AE1008&lt;1,1,1.3))</f>
        <v>1.3</v>
      </c>
      <c r="AI1008" s="73"/>
      <c r="AJ1008" s="74"/>
      <c r="AK1008" s="75">
        <f>IF(AA1008&lt;25,1,IF(AC1008&lt;=12,1,(25/AA1008)^(1/4)))</f>
        <v>1</v>
      </c>
      <c r="AL1008" s="76"/>
      <c r="AM1008" s="77"/>
      <c r="AN1008" s="88">
        <f>Z940*AH1008*AK1008</f>
        <v>65</v>
      </c>
      <c r="AO1008" s="89"/>
      <c r="AP1008" s="89"/>
      <c r="AQ1008" s="90"/>
      <c r="AR1008" s="88">
        <f>AH941*AH1008*AK1008</f>
        <v>19.5</v>
      </c>
      <c r="AS1008" s="89"/>
      <c r="AT1008" s="89"/>
      <c r="AU1008" s="90"/>
      <c r="AV1008" s="69">
        <f>AH359</f>
        <v>1095000</v>
      </c>
      <c r="AW1008" s="70"/>
      <c r="AX1008" s="70"/>
      <c r="AY1008" s="71"/>
      <c r="AZ1008" s="69" t="str">
        <f aca="true" t="shared" si="160" ref="AZ1008:AZ1023">IF(W1008&lt;=AR1008,"∞",2*10^6*AN1008^3/W1008^3)</f>
        <v>∞</v>
      </c>
      <c r="BA1008" s="70"/>
      <c r="BB1008" s="70"/>
      <c r="BC1008" s="71"/>
      <c r="BD1008" s="72">
        <f aca="true" t="shared" si="161" ref="BD1008:BD1023">IF(W1008&lt;=AR1008,0,AV1008/AZ1008)</f>
        <v>0</v>
      </c>
      <c r="BE1008" s="73"/>
      <c r="BF1008" s="74"/>
      <c r="BG1008" s="75">
        <f>SUM(BD1008:BD1011)</f>
        <v>0</v>
      </c>
      <c r="BH1008" s="76"/>
      <c r="BI1008" s="77"/>
      <c r="BJ1008" s="114" t="str">
        <f>IF(BG1008&lt;=1,"O.K","N.G")</f>
        <v>O.K</v>
      </c>
      <c r="BK1008" s="117"/>
      <c r="BL1008" s="118"/>
    </row>
    <row r="1009" spans="2:64" ht="18.75" customHeight="1">
      <c r="B1009" s="94"/>
      <c r="C1009" s="95"/>
      <c r="D1009" s="96"/>
      <c r="E1009" s="78"/>
      <c r="F1009" s="79"/>
      <c r="G1009" s="79"/>
      <c r="H1009" s="80"/>
      <c r="I1009" s="134"/>
      <c r="J1009" s="135"/>
      <c r="K1009" s="136"/>
      <c r="L1009" s="97"/>
      <c r="M1009" s="98"/>
      <c r="N1009" s="99"/>
      <c r="O1009" s="84">
        <v>2</v>
      </c>
      <c r="P1009" s="85"/>
      <c r="Q1009" s="85"/>
      <c r="R1009" s="86"/>
      <c r="S1009" s="72">
        <v>242.07</v>
      </c>
      <c r="T1009" s="73"/>
      <c r="U1009" s="73"/>
      <c r="V1009" s="74"/>
      <c r="W1009" s="87">
        <f>ABS(S1009/E1008*10^6*I1008)</f>
        <v>1.3310317142722072</v>
      </c>
      <c r="X1009" s="70"/>
      <c r="Y1009" s="70"/>
      <c r="Z1009" s="71"/>
      <c r="AA1009" s="94"/>
      <c r="AB1009" s="96"/>
      <c r="AC1009" s="94"/>
      <c r="AD1009" s="96"/>
      <c r="AE1009" s="72">
        <v>1.034366</v>
      </c>
      <c r="AF1009" s="73"/>
      <c r="AG1009" s="74"/>
      <c r="AH1009" s="72">
        <f t="shared" si="159"/>
        <v>1.3</v>
      </c>
      <c r="AI1009" s="73"/>
      <c r="AJ1009" s="74"/>
      <c r="AK1009" s="78"/>
      <c r="AL1009" s="79"/>
      <c r="AM1009" s="80"/>
      <c r="AN1009" s="88">
        <f>Z940*AH1009*AK1008</f>
        <v>65</v>
      </c>
      <c r="AO1009" s="89"/>
      <c r="AP1009" s="89"/>
      <c r="AQ1009" s="90"/>
      <c r="AR1009" s="88">
        <f>AH941*AH1009*AK1008</f>
        <v>19.5</v>
      </c>
      <c r="AS1009" s="89"/>
      <c r="AT1009" s="89"/>
      <c r="AU1009" s="90"/>
      <c r="AV1009" s="69">
        <f>AH359</f>
        <v>1095000</v>
      </c>
      <c r="AW1009" s="70"/>
      <c r="AX1009" s="70"/>
      <c r="AY1009" s="71"/>
      <c r="AZ1009" s="69" t="str">
        <f t="shared" si="160"/>
        <v>∞</v>
      </c>
      <c r="BA1009" s="70"/>
      <c r="BB1009" s="70"/>
      <c r="BC1009" s="71"/>
      <c r="BD1009" s="72">
        <f t="shared" si="161"/>
        <v>0</v>
      </c>
      <c r="BE1009" s="73"/>
      <c r="BF1009" s="74"/>
      <c r="BG1009" s="78"/>
      <c r="BH1009" s="79"/>
      <c r="BI1009" s="80"/>
      <c r="BJ1009" s="137"/>
      <c r="BK1009" s="138"/>
      <c r="BL1009" s="139"/>
    </row>
    <row r="1010" spans="2:64" ht="18.75" customHeight="1">
      <c r="B1010" s="94"/>
      <c r="C1010" s="95"/>
      <c r="D1010" s="96"/>
      <c r="E1010" s="78"/>
      <c r="F1010" s="79"/>
      <c r="G1010" s="79"/>
      <c r="H1010" s="80"/>
      <c r="I1010" s="134"/>
      <c r="J1010" s="135"/>
      <c r="K1010" s="136"/>
      <c r="L1010" s="91">
        <v>2</v>
      </c>
      <c r="M1010" s="92"/>
      <c r="N1010" s="93"/>
      <c r="O1010" s="84">
        <v>1</v>
      </c>
      <c r="P1010" s="85"/>
      <c r="Q1010" s="85"/>
      <c r="R1010" s="86"/>
      <c r="S1010" s="72">
        <v>2695.39</v>
      </c>
      <c r="T1010" s="73"/>
      <c r="U1010" s="73"/>
      <c r="V1010" s="74"/>
      <c r="W1010" s="87">
        <f>ABS(S1010/E1008*10^6*I1008)</f>
        <v>14.82071125018451</v>
      </c>
      <c r="X1010" s="70"/>
      <c r="Y1010" s="70"/>
      <c r="Z1010" s="71"/>
      <c r="AA1010" s="94"/>
      <c r="AB1010" s="96"/>
      <c r="AC1010" s="94"/>
      <c r="AD1010" s="96"/>
      <c r="AE1010" s="72">
        <v>1.455472</v>
      </c>
      <c r="AF1010" s="73"/>
      <c r="AG1010" s="74"/>
      <c r="AH1010" s="72">
        <f t="shared" si="159"/>
        <v>1.3</v>
      </c>
      <c r="AI1010" s="73"/>
      <c r="AJ1010" s="74"/>
      <c r="AK1010" s="78"/>
      <c r="AL1010" s="79"/>
      <c r="AM1010" s="80"/>
      <c r="AN1010" s="88">
        <f>Z940*AH1010*AK1008</f>
        <v>65</v>
      </c>
      <c r="AO1010" s="89"/>
      <c r="AP1010" s="89"/>
      <c r="AQ1010" s="90"/>
      <c r="AR1010" s="88">
        <f>AH941*AH1010*AK1008</f>
        <v>19.5</v>
      </c>
      <c r="AS1010" s="89"/>
      <c r="AT1010" s="89"/>
      <c r="AU1010" s="90"/>
      <c r="AV1010" s="69">
        <f>AH359</f>
        <v>1095000</v>
      </c>
      <c r="AW1010" s="70"/>
      <c r="AX1010" s="70"/>
      <c r="AY1010" s="71"/>
      <c r="AZ1010" s="69" t="str">
        <f t="shared" si="160"/>
        <v>∞</v>
      </c>
      <c r="BA1010" s="70"/>
      <c r="BB1010" s="70"/>
      <c r="BC1010" s="71"/>
      <c r="BD1010" s="72">
        <f t="shared" si="161"/>
        <v>0</v>
      </c>
      <c r="BE1010" s="73"/>
      <c r="BF1010" s="74"/>
      <c r="BG1010" s="78"/>
      <c r="BH1010" s="79"/>
      <c r="BI1010" s="80"/>
      <c r="BJ1010" s="137"/>
      <c r="BK1010" s="138"/>
      <c r="BL1010" s="139"/>
    </row>
    <row r="1011" spans="2:64" ht="18.75" customHeight="1">
      <c r="B1011" s="97"/>
      <c r="C1011" s="98"/>
      <c r="D1011" s="99"/>
      <c r="E1011" s="81"/>
      <c r="F1011" s="82"/>
      <c r="G1011" s="82"/>
      <c r="H1011" s="83"/>
      <c r="I1011" s="140"/>
      <c r="J1011" s="141"/>
      <c r="K1011" s="142"/>
      <c r="L1011" s="97"/>
      <c r="M1011" s="98"/>
      <c r="N1011" s="99"/>
      <c r="O1011" s="84">
        <v>2</v>
      </c>
      <c r="P1011" s="85"/>
      <c r="Q1011" s="85"/>
      <c r="R1011" s="86"/>
      <c r="S1011" s="72">
        <v>747.05</v>
      </c>
      <c r="T1011" s="73"/>
      <c r="U1011" s="73"/>
      <c r="V1011" s="74"/>
      <c r="W1011" s="87">
        <f>ABS(S1011/E1008*10^6*I1008)</f>
        <v>4.107684728165623</v>
      </c>
      <c r="X1011" s="70"/>
      <c r="Y1011" s="70"/>
      <c r="Z1011" s="71"/>
      <c r="AA1011" s="97"/>
      <c r="AB1011" s="99"/>
      <c r="AC1011" s="97"/>
      <c r="AD1011" s="99"/>
      <c r="AE1011" s="72">
        <v>1.108287</v>
      </c>
      <c r="AF1011" s="73"/>
      <c r="AG1011" s="74"/>
      <c r="AH1011" s="72">
        <f t="shared" si="159"/>
        <v>1.3</v>
      </c>
      <c r="AI1011" s="73"/>
      <c r="AJ1011" s="74"/>
      <c r="AK1011" s="81"/>
      <c r="AL1011" s="82"/>
      <c r="AM1011" s="83"/>
      <c r="AN1011" s="88">
        <f>Z940*AH1011*AK1008</f>
        <v>65</v>
      </c>
      <c r="AO1011" s="89"/>
      <c r="AP1011" s="89"/>
      <c r="AQ1011" s="90"/>
      <c r="AR1011" s="88">
        <f>AH941*AH1011*AK1008</f>
        <v>19.5</v>
      </c>
      <c r="AS1011" s="89"/>
      <c r="AT1011" s="89"/>
      <c r="AU1011" s="90"/>
      <c r="AV1011" s="69">
        <f>AH359</f>
        <v>1095000</v>
      </c>
      <c r="AW1011" s="70"/>
      <c r="AX1011" s="70"/>
      <c r="AY1011" s="71"/>
      <c r="AZ1011" s="69" t="str">
        <f t="shared" si="160"/>
        <v>∞</v>
      </c>
      <c r="BA1011" s="70"/>
      <c r="BB1011" s="70"/>
      <c r="BC1011" s="71"/>
      <c r="BD1011" s="72">
        <f t="shared" si="161"/>
        <v>0</v>
      </c>
      <c r="BE1011" s="73"/>
      <c r="BF1011" s="74"/>
      <c r="BG1011" s="81"/>
      <c r="BH1011" s="82"/>
      <c r="BI1011" s="83"/>
      <c r="BJ1011" s="122"/>
      <c r="BK1011" s="123"/>
      <c r="BL1011" s="124"/>
    </row>
    <row r="1012" spans="2:64" ht="18.75" customHeight="1">
      <c r="B1012" s="91">
        <v>1702</v>
      </c>
      <c r="C1012" s="92"/>
      <c r="D1012" s="93"/>
      <c r="E1012" s="130">
        <v>228592821333.333</v>
      </c>
      <c r="F1012" s="76"/>
      <c r="G1012" s="76"/>
      <c r="H1012" s="77"/>
      <c r="I1012" s="131">
        <v>900</v>
      </c>
      <c r="J1012" s="132"/>
      <c r="K1012" s="133"/>
      <c r="L1012" s="91">
        <v>1</v>
      </c>
      <c r="M1012" s="92"/>
      <c r="N1012" s="93"/>
      <c r="O1012" s="84">
        <v>1</v>
      </c>
      <c r="P1012" s="85"/>
      <c r="Q1012" s="85"/>
      <c r="R1012" s="86"/>
      <c r="S1012" s="72">
        <v>747.13</v>
      </c>
      <c r="T1012" s="73"/>
      <c r="U1012" s="73"/>
      <c r="V1012" s="74"/>
      <c r="W1012" s="87">
        <f>ABS(S1012/E1012*10^6*I1012)</f>
        <v>2.9415490656177896</v>
      </c>
      <c r="X1012" s="70"/>
      <c r="Y1012" s="70"/>
      <c r="Z1012" s="71"/>
      <c r="AA1012" s="91">
        <v>14</v>
      </c>
      <c r="AB1012" s="93"/>
      <c r="AC1012" s="91">
        <v>12</v>
      </c>
      <c r="AD1012" s="93"/>
      <c r="AE1012" s="72">
        <v>1.046397</v>
      </c>
      <c r="AF1012" s="73"/>
      <c r="AG1012" s="74"/>
      <c r="AH1012" s="72">
        <f t="shared" si="159"/>
        <v>1.3</v>
      </c>
      <c r="AI1012" s="73"/>
      <c r="AJ1012" s="74"/>
      <c r="AK1012" s="75">
        <f>IF(AA1012&lt;25,1,IF(AC1012&lt;=12,1,(25/AA1012)^(1/4)))</f>
        <v>1</v>
      </c>
      <c r="AL1012" s="76"/>
      <c r="AM1012" s="77"/>
      <c r="AN1012" s="88">
        <f>Z940*AH1012*AK1012</f>
        <v>65</v>
      </c>
      <c r="AO1012" s="89"/>
      <c r="AP1012" s="89"/>
      <c r="AQ1012" s="90"/>
      <c r="AR1012" s="88">
        <f>AH941*AH1012*AK1012</f>
        <v>19.5</v>
      </c>
      <c r="AS1012" s="89"/>
      <c r="AT1012" s="89"/>
      <c r="AU1012" s="90"/>
      <c r="AV1012" s="69">
        <f>AH359</f>
        <v>1095000</v>
      </c>
      <c r="AW1012" s="70"/>
      <c r="AX1012" s="70"/>
      <c r="AY1012" s="71"/>
      <c r="AZ1012" s="69" t="str">
        <f t="shared" si="160"/>
        <v>∞</v>
      </c>
      <c r="BA1012" s="70"/>
      <c r="BB1012" s="70"/>
      <c r="BC1012" s="71"/>
      <c r="BD1012" s="72">
        <f t="shared" si="161"/>
        <v>0</v>
      </c>
      <c r="BE1012" s="73"/>
      <c r="BF1012" s="74"/>
      <c r="BG1012" s="75">
        <f>SUM(BD1012:BD1015)</f>
        <v>0</v>
      </c>
      <c r="BH1012" s="76"/>
      <c r="BI1012" s="77"/>
      <c r="BJ1012" s="114" t="str">
        <f>IF(BG1012&lt;=1,"O.K","N.G")</f>
        <v>O.K</v>
      </c>
      <c r="BK1012" s="117"/>
      <c r="BL1012" s="118"/>
    </row>
    <row r="1013" spans="2:64" ht="18.75" customHeight="1">
      <c r="B1013" s="94"/>
      <c r="C1013" s="95"/>
      <c r="D1013" s="96"/>
      <c r="E1013" s="78"/>
      <c r="F1013" s="79"/>
      <c r="G1013" s="79"/>
      <c r="H1013" s="80"/>
      <c r="I1013" s="134"/>
      <c r="J1013" s="135"/>
      <c r="K1013" s="136"/>
      <c r="L1013" s="97"/>
      <c r="M1013" s="98"/>
      <c r="N1013" s="99"/>
      <c r="O1013" s="84">
        <v>2</v>
      </c>
      <c r="P1013" s="85"/>
      <c r="Q1013" s="85"/>
      <c r="R1013" s="86"/>
      <c r="S1013" s="72">
        <v>735.51</v>
      </c>
      <c r="T1013" s="73"/>
      <c r="U1013" s="73"/>
      <c r="V1013" s="74"/>
      <c r="W1013" s="87">
        <f>ABS(S1013/E1012*10^6*I1012)</f>
        <v>2.895799597463012</v>
      </c>
      <c r="X1013" s="70"/>
      <c r="Y1013" s="70"/>
      <c r="Z1013" s="71"/>
      <c r="AA1013" s="94"/>
      <c r="AB1013" s="96"/>
      <c r="AC1013" s="94"/>
      <c r="AD1013" s="96"/>
      <c r="AE1013" s="72">
        <v>1.045665</v>
      </c>
      <c r="AF1013" s="73"/>
      <c r="AG1013" s="74"/>
      <c r="AH1013" s="72">
        <f t="shared" si="159"/>
        <v>1.3</v>
      </c>
      <c r="AI1013" s="73"/>
      <c r="AJ1013" s="74"/>
      <c r="AK1013" s="78"/>
      <c r="AL1013" s="79"/>
      <c r="AM1013" s="80"/>
      <c r="AN1013" s="88">
        <f>Z940*AH1013*AK1012</f>
        <v>65</v>
      </c>
      <c r="AO1013" s="89"/>
      <c r="AP1013" s="89"/>
      <c r="AQ1013" s="90"/>
      <c r="AR1013" s="88">
        <f>AH941*AH1013*AK1012</f>
        <v>19.5</v>
      </c>
      <c r="AS1013" s="89"/>
      <c r="AT1013" s="89"/>
      <c r="AU1013" s="90"/>
      <c r="AV1013" s="69">
        <f>AH359</f>
        <v>1095000</v>
      </c>
      <c r="AW1013" s="70"/>
      <c r="AX1013" s="70"/>
      <c r="AY1013" s="71"/>
      <c r="AZ1013" s="69" t="str">
        <f t="shared" si="160"/>
        <v>∞</v>
      </c>
      <c r="BA1013" s="70"/>
      <c r="BB1013" s="70"/>
      <c r="BC1013" s="71"/>
      <c r="BD1013" s="72">
        <f t="shared" si="161"/>
        <v>0</v>
      </c>
      <c r="BE1013" s="73"/>
      <c r="BF1013" s="74"/>
      <c r="BG1013" s="78"/>
      <c r="BH1013" s="79"/>
      <c r="BI1013" s="80"/>
      <c r="BJ1013" s="137"/>
      <c r="BK1013" s="138"/>
      <c r="BL1013" s="139"/>
    </row>
    <row r="1014" spans="2:64" ht="18.75" customHeight="1">
      <c r="B1014" s="94"/>
      <c r="C1014" s="95"/>
      <c r="D1014" s="96"/>
      <c r="E1014" s="78"/>
      <c r="F1014" s="79"/>
      <c r="G1014" s="79"/>
      <c r="H1014" s="80"/>
      <c r="I1014" s="134"/>
      <c r="J1014" s="135"/>
      <c r="K1014" s="136"/>
      <c r="L1014" s="91">
        <v>2</v>
      </c>
      <c r="M1014" s="92"/>
      <c r="N1014" s="93"/>
      <c r="O1014" s="84">
        <v>1</v>
      </c>
      <c r="P1014" s="85"/>
      <c r="Q1014" s="85"/>
      <c r="R1014" s="86"/>
      <c r="S1014" s="72">
        <v>2374.57</v>
      </c>
      <c r="T1014" s="73"/>
      <c r="U1014" s="73"/>
      <c r="V1014" s="74"/>
      <c r="W1014" s="87">
        <f>ABS(S1014/E1012*10^6*I1012)</f>
        <v>9.348994371453475</v>
      </c>
      <c r="X1014" s="70"/>
      <c r="Y1014" s="70"/>
      <c r="Z1014" s="71"/>
      <c r="AA1014" s="94"/>
      <c r="AB1014" s="96"/>
      <c r="AC1014" s="94"/>
      <c r="AD1014" s="96"/>
      <c r="AE1014" s="72">
        <v>1.150224</v>
      </c>
      <c r="AF1014" s="73"/>
      <c r="AG1014" s="74"/>
      <c r="AH1014" s="72">
        <f t="shared" si="159"/>
        <v>1.3</v>
      </c>
      <c r="AI1014" s="73"/>
      <c r="AJ1014" s="74"/>
      <c r="AK1014" s="78"/>
      <c r="AL1014" s="79"/>
      <c r="AM1014" s="80"/>
      <c r="AN1014" s="88">
        <f>Z940*AH1014*AK1012</f>
        <v>65</v>
      </c>
      <c r="AO1014" s="89"/>
      <c r="AP1014" s="89"/>
      <c r="AQ1014" s="90"/>
      <c r="AR1014" s="88">
        <f>AH941*AH1014*AK1012</f>
        <v>19.5</v>
      </c>
      <c r="AS1014" s="89"/>
      <c r="AT1014" s="89"/>
      <c r="AU1014" s="90"/>
      <c r="AV1014" s="69">
        <f>AH359</f>
        <v>1095000</v>
      </c>
      <c r="AW1014" s="70"/>
      <c r="AX1014" s="70"/>
      <c r="AY1014" s="71"/>
      <c r="AZ1014" s="69" t="str">
        <f t="shared" si="160"/>
        <v>∞</v>
      </c>
      <c r="BA1014" s="70"/>
      <c r="BB1014" s="70"/>
      <c r="BC1014" s="71"/>
      <c r="BD1014" s="72">
        <f t="shared" si="161"/>
        <v>0</v>
      </c>
      <c r="BE1014" s="73"/>
      <c r="BF1014" s="74"/>
      <c r="BG1014" s="78"/>
      <c r="BH1014" s="79"/>
      <c r="BI1014" s="80"/>
      <c r="BJ1014" s="137"/>
      <c r="BK1014" s="138"/>
      <c r="BL1014" s="139"/>
    </row>
    <row r="1015" spans="2:64" ht="18.75" customHeight="1">
      <c r="B1015" s="97"/>
      <c r="C1015" s="98"/>
      <c r="D1015" s="99"/>
      <c r="E1015" s="81"/>
      <c r="F1015" s="82"/>
      <c r="G1015" s="82"/>
      <c r="H1015" s="83"/>
      <c r="I1015" s="140"/>
      <c r="J1015" s="141"/>
      <c r="K1015" s="142"/>
      <c r="L1015" s="97"/>
      <c r="M1015" s="98"/>
      <c r="N1015" s="99"/>
      <c r="O1015" s="84">
        <v>2</v>
      </c>
      <c r="P1015" s="85"/>
      <c r="Q1015" s="85"/>
      <c r="R1015" s="86"/>
      <c r="S1015" s="72">
        <v>1848.99</v>
      </c>
      <c r="T1015" s="73"/>
      <c r="U1015" s="73"/>
      <c r="V1015" s="74"/>
      <c r="W1015" s="87">
        <f>ABS(S1015/E1012*10^6*I1012)</f>
        <v>7.279716792039721</v>
      </c>
      <c r="X1015" s="70"/>
      <c r="Y1015" s="70"/>
      <c r="Z1015" s="71"/>
      <c r="AA1015" s="97"/>
      <c r="AB1015" s="99"/>
      <c r="AC1015" s="97"/>
      <c r="AD1015" s="99"/>
      <c r="AE1015" s="72">
        <v>1.113438</v>
      </c>
      <c r="AF1015" s="73"/>
      <c r="AG1015" s="74"/>
      <c r="AH1015" s="72">
        <f t="shared" si="159"/>
        <v>1.3</v>
      </c>
      <c r="AI1015" s="73"/>
      <c r="AJ1015" s="74"/>
      <c r="AK1015" s="81"/>
      <c r="AL1015" s="82"/>
      <c r="AM1015" s="83"/>
      <c r="AN1015" s="88">
        <f>Z940*AH1015*AK1012</f>
        <v>65</v>
      </c>
      <c r="AO1015" s="89"/>
      <c r="AP1015" s="89"/>
      <c r="AQ1015" s="90"/>
      <c r="AR1015" s="88">
        <f>AH941*AH1015*AK1012</f>
        <v>19.5</v>
      </c>
      <c r="AS1015" s="89"/>
      <c r="AT1015" s="89"/>
      <c r="AU1015" s="90"/>
      <c r="AV1015" s="69">
        <f>AH359</f>
        <v>1095000</v>
      </c>
      <c r="AW1015" s="70"/>
      <c r="AX1015" s="70"/>
      <c r="AY1015" s="71"/>
      <c r="AZ1015" s="69" t="str">
        <f t="shared" si="160"/>
        <v>∞</v>
      </c>
      <c r="BA1015" s="70"/>
      <c r="BB1015" s="70"/>
      <c r="BC1015" s="71"/>
      <c r="BD1015" s="72">
        <f t="shared" si="161"/>
        <v>0</v>
      </c>
      <c r="BE1015" s="73"/>
      <c r="BF1015" s="74"/>
      <c r="BG1015" s="81"/>
      <c r="BH1015" s="82"/>
      <c r="BI1015" s="83"/>
      <c r="BJ1015" s="122"/>
      <c r="BK1015" s="123"/>
      <c r="BL1015" s="124"/>
    </row>
    <row r="1016" spans="2:64" ht="18.75" customHeight="1">
      <c r="B1016" s="91">
        <v>1802</v>
      </c>
      <c r="C1016" s="92"/>
      <c r="D1016" s="93"/>
      <c r="E1016" s="130">
        <v>161861132000</v>
      </c>
      <c r="F1016" s="76"/>
      <c r="G1016" s="76"/>
      <c r="H1016" s="77"/>
      <c r="I1016" s="131">
        <v>890</v>
      </c>
      <c r="J1016" s="132"/>
      <c r="K1016" s="133"/>
      <c r="L1016" s="91">
        <v>1</v>
      </c>
      <c r="M1016" s="92"/>
      <c r="N1016" s="93"/>
      <c r="O1016" s="84">
        <v>1</v>
      </c>
      <c r="P1016" s="85"/>
      <c r="Q1016" s="85"/>
      <c r="R1016" s="86"/>
      <c r="S1016" s="72">
        <v>813.37</v>
      </c>
      <c r="T1016" s="73"/>
      <c r="U1016" s="73"/>
      <c r="V1016" s="74"/>
      <c r="W1016" s="87">
        <f>ABS(S1016/E1016*10^6*I1016)</f>
        <v>4.47234793835496</v>
      </c>
      <c r="X1016" s="70"/>
      <c r="Y1016" s="70"/>
      <c r="Z1016" s="71"/>
      <c r="AA1016" s="91">
        <v>14</v>
      </c>
      <c r="AB1016" s="93"/>
      <c r="AC1016" s="91">
        <v>12</v>
      </c>
      <c r="AD1016" s="93"/>
      <c r="AE1016" s="72">
        <v>1.157596</v>
      </c>
      <c r="AF1016" s="73"/>
      <c r="AG1016" s="74"/>
      <c r="AH1016" s="72">
        <f t="shared" si="159"/>
        <v>1.3</v>
      </c>
      <c r="AI1016" s="73"/>
      <c r="AJ1016" s="74"/>
      <c r="AK1016" s="75">
        <f>IF(AA1016&lt;25,1,IF(AC1016&lt;=12,1,(25/AA1016)^(1/4)))</f>
        <v>1</v>
      </c>
      <c r="AL1016" s="76"/>
      <c r="AM1016" s="77"/>
      <c r="AN1016" s="88">
        <f>Z940*AH1016*AK1016</f>
        <v>65</v>
      </c>
      <c r="AO1016" s="89"/>
      <c r="AP1016" s="89"/>
      <c r="AQ1016" s="90"/>
      <c r="AR1016" s="88">
        <f>AH941*AH1016*AK1016</f>
        <v>19.5</v>
      </c>
      <c r="AS1016" s="89"/>
      <c r="AT1016" s="89"/>
      <c r="AU1016" s="90"/>
      <c r="AV1016" s="69">
        <f>AH359</f>
        <v>1095000</v>
      </c>
      <c r="AW1016" s="70"/>
      <c r="AX1016" s="70"/>
      <c r="AY1016" s="71"/>
      <c r="AZ1016" s="69" t="str">
        <f t="shared" si="160"/>
        <v>∞</v>
      </c>
      <c r="BA1016" s="70"/>
      <c r="BB1016" s="70"/>
      <c r="BC1016" s="71"/>
      <c r="BD1016" s="72">
        <f t="shared" si="161"/>
        <v>0</v>
      </c>
      <c r="BE1016" s="73"/>
      <c r="BF1016" s="74"/>
      <c r="BG1016" s="75">
        <f>SUM(BD1016:BD1019)</f>
        <v>0</v>
      </c>
      <c r="BH1016" s="76"/>
      <c r="BI1016" s="77"/>
      <c r="BJ1016" s="114" t="str">
        <f>IF(BG1016&lt;=1,"O.K","N.G")</f>
        <v>O.K</v>
      </c>
      <c r="BK1016" s="117"/>
      <c r="BL1016" s="118"/>
    </row>
    <row r="1017" spans="2:64" ht="18.75" customHeight="1">
      <c r="B1017" s="94"/>
      <c r="C1017" s="95"/>
      <c r="D1017" s="96"/>
      <c r="E1017" s="78"/>
      <c r="F1017" s="79"/>
      <c r="G1017" s="79"/>
      <c r="H1017" s="80"/>
      <c r="I1017" s="134"/>
      <c r="J1017" s="135"/>
      <c r="K1017" s="136"/>
      <c r="L1017" s="97"/>
      <c r="M1017" s="98"/>
      <c r="N1017" s="99"/>
      <c r="O1017" s="84">
        <v>2</v>
      </c>
      <c r="P1017" s="85"/>
      <c r="Q1017" s="85"/>
      <c r="R1017" s="86"/>
      <c r="S1017" s="72">
        <v>325.76</v>
      </c>
      <c r="T1017" s="73"/>
      <c r="U1017" s="73"/>
      <c r="V1017" s="74"/>
      <c r="W1017" s="87">
        <f>ABS(S1017/E1016*10^6*I1016)</f>
        <v>1.791204574054258</v>
      </c>
      <c r="X1017" s="70"/>
      <c r="Y1017" s="70"/>
      <c r="Z1017" s="71"/>
      <c r="AA1017" s="94"/>
      <c r="AB1017" s="96"/>
      <c r="AC1017" s="94"/>
      <c r="AD1017" s="96"/>
      <c r="AE1017" s="72">
        <v>1.061205</v>
      </c>
      <c r="AF1017" s="73"/>
      <c r="AG1017" s="74"/>
      <c r="AH1017" s="72">
        <f t="shared" si="159"/>
        <v>1.3</v>
      </c>
      <c r="AI1017" s="73"/>
      <c r="AJ1017" s="74"/>
      <c r="AK1017" s="78"/>
      <c r="AL1017" s="79"/>
      <c r="AM1017" s="80"/>
      <c r="AN1017" s="88">
        <f>Z940*AH1017*AK1016</f>
        <v>65</v>
      </c>
      <c r="AO1017" s="89"/>
      <c r="AP1017" s="89"/>
      <c r="AQ1017" s="90"/>
      <c r="AR1017" s="88">
        <f>AH941*AH1017*AK1016</f>
        <v>19.5</v>
      </c>
      <c r="AS1017" s="89"/>
      <c r="AT1017" s="89"/>
      <c r="AU1017" s="90"/>
      <c r="AV1017" s="69">
        <f>AH359</f>
        <v>1095000</v>
      </c>
      <c r="AW1017" s="70"/>
      <c r="AX1017" s="70"/>
      <c r="AY1017" s="71"/>
      <c r="AZ1017" s="69" t="str">
        <f t="shared" si="160"/>
        <v>∞</v>
      </c>
      <c r="BA1017" s="70"/>
      <c r="BB1017" s="70"/>
      <c r="BC1017" s="71"/>
      <c r="BD1017" s="72">
        <f t="shared" si="161"/>
        <v>0</v>
      </c>
      <c r="BE1017" s="73"/>
      <c r="BF1017" s="74"/>
      <c r="BG1017" s="78"/>
      <c r="BH1017" s="79"/>
      <c r="BI1017" s="80"/>
      <c r="BJ1017" s="137"/>
      <c r="BK1017" s="138"/>
      <c r="BL1017" s="139"/>
    </row>
    <row r="1018" spans="2:64" ht="18.75" customHeight="1">
      <c r="B1018" s="94"/>
      <c r="C1018" s="95"/>
      <c r="D1018" s="96"/>
      <c r="E1018" s="78"/>
      <c r="F1018" s="79"/>
      <c r="G1018" s="79"/>
      <c r="H1018" s="80"/>
      <c r="I1018" s="134"/>
      <c r="J1018" s="135"/>
      <c r="K1018" s="136"/>
      <c r="L1018" s="91">
        <v>2</v>
      </c>
      <c r="M1018" s="92"/>
      <c r="N1018" s="93"/>
      <c r="O1018" s="84">
        <v>1</v>
      </c>
      <c r="P1018" s="85"/>
      <c r="Q1018" s="85"/>
      <c r="R1018" s="86"/>
      <c r="S1018" s="72">
        <v>2750.94</v>
      </c>
      <c r="T1018" s="73"/>
      <c r="U1018" s="73"/>
      <c r="V1018" s="74"/>
      <c r="W1018" s="87">
        <f>ABS(S1018/E1016*10^6*I1016)</f>
        <v>15.126155178502026</v>
      </c>
      <c r="X1018" s="70"/>
      <c r="Y1018" s="70"/>
      <c r="Z1018" s="71"/>
      <c r="AA1018" s="94"/>
      <c r="AB1018" s="96"/>
      <c r="AC1018" s="94"/>
      <c r="AD1018" s="96"/>
      <c r="AE1018" s="72">
        <v>1.647975</v>
      </c>
      <c r="AF1018" s="73"/>
      <c r="AG1018" s="74"/>
      <c r="AH1018" s="72">
        <f t="shared" si="159"/>
        <v>1.3</v>
      </c>
      <c r="AI1018" s="73"/>
      <c r="AJ1018" s="74"/>
      <c r="AK1018" s="78"/>
      <c r="AL1018" s="79"/>
      <c r="AM1018" s="80"/>
      <c r="AN1018" s="88">
        <f>Z940*AH1018*AK1016</f>
        <v>65</v>
      </c>
      <c r="AO1018" s="89"/>
      <c r="AP1018" s="89"/>
      <c r="AQ1018" s="90"/>
      <c r="AR1018" s="88">
        <f>AH941*AH1018*AK1016</f>
        <v>19.5</v>
      </c>
      <c r="AS1018" s="89"/>
      <c r="AT1018" s="89"/>
      <c r="AU1018" s="90"/>
      <c r="AV1018" s="69">
        <f>AH359</f>
        <v>1095000</v>
      </c>
      <c r="AW1018" s="70"/>
      <c r="AX1018" s="70"/>
      <c r="AY1018" s="71"/>
      <c r="AZ1018" s="69" t="str">
        <f t="shared" si="160"/>
        <v>∞</v>
      </c>
      <c r="BA1018" s="70"/>
      <c r="BB1018" s="70"/>
      <c r="BC1018" s="71"/>
      <c r="BD1018" s="72">
        <f t="shared" si="161"/>
        <v>0</v>
      </c>
      <c r="BE1018" s="73"/>
      <c r="BF1018" s="74"/>
      <c r="BG1018" s="78"/>
      <c r="BH1018" s="79"/>
      <c r="BI1018" s="80"/>
      <c r="BJ1018" s="137"/>
      <c r="BK1018" s="138"/>
      <c r="BL1018" s="139"/>
    </row>
    <row r="1019" spans="2:64" ht="18.75" customHeight="1">
      <c r="B1019" s="97"/>
      <c r="C1019" s="98"/>
      <c r="D1019" s="99"/>
      <c r="E1019" s="81"/>
      <c r="F1019" s="82"/>
      <c r="G1019" s="82"/>
      <c r="H1019" s="83"/>
      <c r="I1019" s="140"/>
      <c r="J1019" s="141"/>
      <c r="K1019" s="142"/>
      <c r="L1019" s="97"/>
      <c r="M1019" s="98"/>
      <c r="N1019" s="99"/>
      <c r="O1019" s="84">
        <v>2</v>
      </c>
      <c r="P1019" s="85"/>
      <c r="Q1019" s="85"/>
      <c r="R1019" s="86"/>
      <c r="S1019" s="72">
        <v>894.73</v>
      </c>
      <c r="T1019" s="73"/>
      <c r="U1019" s="73"/>
      <c r="V1019" s="74"/>
      <c r="W1019" s="87">
        <f>ABS(S1019/E1016*10^6*I1016)</f>
        <v>4.919709198623423</v>
      </c>
      <c r="X1019" s="70"/>
      <c r="Y1019" s="70"/>
      <c r="Z1019" s="71"/>
      <c r="AA1019" s="97"/>
      <c r="AB1019" s="99"/>
      <c r="AC1019" s="97"/>
      <c r="AD1019" s="99"/>
      <c r="AE1019" s="72">
        <v>1.175681</v>
      </c>
      <c r="AF1019" s="73"/>
      <c r="AG1019" s="74"/>
      <c r="AH1019" s="72">
        <f t="shared" si="159"/>
        <v>1.3</v>
      </c>
      <c r="AI1019" s="73"/>
      <c r="AJ1019" s="74"/>
      <c r="AK1019" s="81"/>
      <c r="AL1019" s="82"/>
      <c r="AM1019" s="83"/>
      <c r="AN1019" s="88">
        <f>Z940*AH1019*AK1016</f>
        <v>65</v>
      </c>
      <c r="AO1019" s="89"/>
      <c r="AP1019" s="89"/>
      <c r="AQ1019" s="90"/>
      <c r="AR1019" s="88">
        <f>AH941*AH1019*AK1016</f>
        <v>19.5</v>
      </c>
      <c r="AS1019" s="89"/>
      <c r="AT1019" s="89"/>
      <c r="AU1019" s="90"/>
      <c r="AV1019" s="69">
        <f>AH359</f>
        <v>1095000</v>
      </c>
      <c r="AW1019" s="70"/>
      <c r="AX1019" s="70"/>
      <c r="AY1019" s="71"/>
      <c r="AZ1019" s="69" t="str">
        <f t="shared" si="160"/>
        <v>∞</v>
      </c>
      <c r="BA1019" s="70"/>
      <c r="BB1019" s="70"/>
      <c r="BC1019" s="71"/>
      <c r="BD1019" s="72">
        <f t="shared" si="161"/>
        <v>0</v>
      </c>
      <c r="BE1019" s="73"/>
      <c r="BF1019" s="74"/>
      <c r="BG1019" s="81"/>
      <c r="BH1019" s="82"/>
      <c r="BI1019" s="83"/>
      <c r="BJ1019" s="122"/>
      <c r="BK1019" s="123"/>
      <c r="BL1019" s="124"/>
    </row>
    <row r="1020" spans="2:64" ht="18.75" customHeight="1">
      <c r="B1020" s="91">
        <v>1902</v>
      </c>
      <c r="C1020" s="92"/>
      <c r="D1020" s="93"/>
      <c r="E1020" s="130">
        <v>161861132000</v>
      </c>
      <c r="F1020" s="76"/>
      <c r="G1020" s="76"/>
      <c r="H1020" s="77"/>
      <c r="I1020" s="131">
        <v>890</v>
      </c>
      <c r="J1020" s="132"/>
      <c r="K1020" s="133"/>
      <c r="L1020" s="91">
        <v>1</v>
      </c>
      <c r="M1020" s="92"/>
      <c r="N1020" s="93"/>
      <c r="O1020" s="84">
        <v>1</v>
      </c>
      <c r="P1020" s="85"/>
      <c r="Q1020" s="85"/>
      <c r="R1020" s="86"/>
      <c r="S1020" s="72">
        <v>1033.04</v>
      </c>
      <c r="T1020" s="73"/>
      <c r="U1020" s="73"/>
      <c r="V1020" s="74"/>
      <c r="W1020" s="87">
        <f>ABS(S1020/E1020*10^6*I1020)</f>
        <v>5.680212343998681</v>
      </c>
      <c r="X1020" s="70"/>
      <c r="Y1020" s="70"/>
      <c r="Z1020" s="71"/>
      <c r="AA1020" s="91">
        <v>14</v>
      </c>
      <c r="AB1020" s="93"/>
      <c r="AC1020" s="91">
        <v>12</v>
      </c>
      <c r="AD1020" s="93"/>
      <c r="AE1020" s="72">
        <v>1</v>
      </c>
      <c r="AF1020" s="73"/>
      <c r="AG1020" s="74"/>
      <c r="AH1020" s="72">
        <f t="shared" si="159"/>
        <v>1.3</v>
      </c>
      <c r="AI1020" s="73"/>
      <c r="AJ1020" s="74"/>
      <c r="AK1020" s="75">
        <f>IF(AA1020&lt;25,1,IF(AC1020&lt;=12,1,(25/AA1020)^(1/4)))</f>
        <v>1</v>
      </c>
      <c r="AL1020" s="76"/>
      <c r="AM1020" s="77"/>
      <c r="AN1020" s="88">
        <f>Z940*AH1020*AK1020</f>
        <v>65</v>
      </c>
      <c r="AO1020" s="89"/>
      <c r="AP1020" s="89"/>
      <c r="AQ1020" s="90"/>
      <c r="AR1020" s="88">
        <f>AH941*AH1020*AK1020</f>
        <v>19.5</v>
      </c>
      <c r="AS1020" s="89"/>
      <c r="AT1020" s="89"/>
      <c r="AU1020" s="90"/>
      <c r="AV1020" s="69">
        <f>AH359</f>
        <v>1095000</v>
      </c>
      <c r="AW1020" s="70"/>
      <c r="AX1020" s="70"/>
      <c r="AY1020" s="71"/>
      <c r="AZ1020" s="69" t="str">
        <f t="shared" si="160"/>
        <v>∞</v>
      </c>
      <c r="BA1020" s="70"/>
      <c r="BB1020" s="70"/>
      <c r="BC1020" s="71"/>
      <c r="BD1020" s="72">
        <f t="shared" si="161"/>
        <v>0</v>
      </c>
      <c r="BE1020" s="73"/>
      <c r="BF1020" s="74"/>
      <c r="BG1020" s="75">
        <f>SUM(BD1020:BD1023)</f>
        <v>0.015352578127391318</v>
      </c>
      <c r="BH1020" s="76"/>
      <c r="BI1020" s="77"/>
      <c r="BJ1020" s="114" t="str">
        <f>IF(BG1020&lt;=1,"O.K","N.G")</f>
        <v>O.K</v>
      </c>
      <c r="BK1020" s="117"/>
      <c r="BL1020" s="118"/>
    </row>
    <row r="1021" spans="2:64" ht="18.75" customHeight="1">
      <c r="B1021" s="94"/>
      <c r="C1021" s="95"/>
      <c r="D1021" s="96"/>
      <c r="E1021" s="78"/>
      <c r="F1021" s="79"/>
      <c r="G1021" s="79"/>
      <c r="H1021" s="80"/>
      <c r="I1021" s="134"/>
      <c r="J1021" s="135"/>
      <c r="K1021" s="136"/>
      <c r="L1021" s="97"/>
      <c r="M1021" s="98"/>
      <c r="N1021" s="99"/>
      <c r="O1021" s="84">
        <v>2</v>
      </c>
      <c r="P1021" s="85"/>
      <c r="Q1021" s="85"/>
      <c r="R1021" s="86"/>
      <c r="S1021" s="72">
        <v>143.23</v>
      </c>
      <c r="T1021" s="73"/>
      <c r="U1021" s="73"/>
      <c r="V1021" s="74"/>
      <c r="W1021" s="87">
        <f>ABS(S1021/E1020*10^6*I1020)</f>
        <v>0.7875559649490157</v>
      </c>
      <c r="X1021" s="70"/>
      <c r="Y1021" s="70"/>
      <c r="Z1021" s="71"/>
      <c r="AA1021" s="94"/>
      <c r="AB1021" s="96"/>
      <c r="AC1021" s="94"/>
      <c r="AD1021" s="96"/>
      <c r="AE1021" s="72">
        <v>1</v>
      </c>
      <c r="AF1021" s="73"/>
      <c r="AG1021" s="74"/>
      <c r="AH1021" s="72">
        <f t="shared" si="159"/>
        <v>1.3</v>
      </c>
      <c r="AI1021" s="73"/>
      <c r="AJ1021" s="74"/>
      <c r="AK1021" s="78"/>
      <c r="AL1021" s="79"/>
      <c r="AM1021" s="80"/>
      <c r="AN1021" s="88">
        <f>Z940*AH1021*AK1020</f>
        <v>65</v>
      </c>
      <c r="AO1021" s="89"/>
      <c r="AP1021" s="89"/>
      <c r="AQ1021" s="90"/>
      <c r="AR1021" s="88">
        <f>AH941*AH1021*AK1020</f>
        <v>19.5</v>
      </c>
      <c r="AS1021" s="89"/>
      <c r="AT1021" s="89"/>
      <c r="AU1021" s="90"/>
      <c r="AV1021" s="69">
        <f>AH359</f>
        <v>1095000</v>
      </c>
      <c r="AW1021" s="70"/>
      <c r="AX1021" s="70"/>
      <c r="AY1021" s="71"/>
      <c r="AZ1021" s="69" t="str">
        <f t="shared" si="160"/>
        <v>∞</v>
      </c>
      <c r="BA1021" s="70"/>
      <c r="BB1021" s="70"/>
      <c r="BC1021" s="71"/>
      <c r="BD1021" s="72">
        <f t="shared" si="161"/>
        <v>0</v>
      </c>
      <c r="BE1021" s="73"/>
      <c r="BF1021" s="74"/>
      <c r="BG1021" s="78"/>
      <c r="BH1021" s="79"/>
      <c r="BI1021" s="80"/>
      <c r="BJ1021" s="137"/>
      <c r="BK1021" s="138"/>
      <c r="BL1021" s="139"/>
    </row>
    <row r="1022" spans="2:64" ht="18.75" customHeight="1">
      <c r="B1022" s="94"/>
      <c r="C1022" s="95"/>
      <c r="D1022" s="96"/>
      <c r="E1022" s="78"/>
      <c r="F1022" s="79"/>
      <c r="G1022" s="79"/>
      <c r="H1022" s="80"/>
      <c r="I1022" s="134"/>
      <c r="J1022" s="135"/>
      <c r="K1022" s="136"/>
      <c r="L1022" s="91">
        <v>2</v>
      </c>
      <c r="M1022" s="92"/>
      <c r="N1022" s="93"/>
      <c r="O1022" s="84">
        <v>1</v>
      </c>
      <c r="P1022" s="85"/>
      <c r="Q1022" s="85"/>
      <c r="R1022" s="86"/>
      <c r="S1022" s="72">
        <v>3591.41</v>
      </c>
      <c r="T1022" s="73"/>
      <c r="U1022" s="73"/>
      <c r="V1022" s="74"/>
      <c r="W1022" s="87">
        <f>ABS(S1022/E1020*10^6*I1020)</f>
        <v>19.747513566135197</v>
      </c>
      <c r="X1022" s="70"/>
      <c r="Y1022" s="70"/>
      <c r="Z1022" s="71"/>
      <c r="AA1022" s="94"/>
      <c r="AB1022" s="96"/>
      <c r="AC1022" s="94"/>
      <c r="AD1022" s="96"/>
      <c r="AE1022" s="72">
        <v>1</v>
      </c>
      <c r="AF1022" s="73"/>
      <c r="AG1022" s="74"/>
      <c r="AH1022" s="72">
        <f t="shared" si="159"/>
        <v>1.3</v>
      </c>
      <c r="AI1022" s="73"/>
      <c r="AJ1022" s="74"/>
      <c r="AK1022" s="78"/>
      <c r="AL1022" s="79"/>
      <c r="AM1022" s="80"/>
      <c r="AN1022" s="88">
        <f>Z940*AH1022*AK1020</f>
        <v>65</v>
      </c>
      <c r="AO1022" s="89"/>
      <c r="AP1022" s="89"/>
      <c r="AQ1022" s="90"/>
      <c r="AR1022" s="88">
        <f>AH941*AH1022*AK1020</f>
        <v>19.5</v>
      </c>
      <c r="AS1022" s="89"/>
      <c r="AT1022" s="89"/>
      <c r="AU1022" s="90"/>
      <c r="AV1022" s="69">
        <f>AH359</f>
        <v>1095000</v>
      </c>
      <c r="AW1022" s="70"/>
      <c r="AX1022" s="70"/>
      <c r="AY1022" s="71"/>
      <c r="AZ1022" s="69">
        <f t="shared" si="160"/>
        <v>71323525.6589481</v>
      </c>
      <c r="BA1022" s="70"/>
      <c r="BB1022" s="70"/>
      <c r="BC1022" s="71"/>
      <c r="BD1022" s="72">
        <f t="shared" si="161"/>
        <v>0.015352578127391318</v>
      </c>
      <c r="BE1022" s="73"/>
      <c r="BF1022" s="74"/>
      <c r="BG1022" s="78"/>
      <c r="BH1022" s="79"/>
      <c r="BI1022" s="80"/>
      <c r="BJ1022" s="137"/>
      <c r="BK1022" s="138"/>
      <c r="BL1022" s="139"/>
    </row>
    <row r="1023" spans="2:64" ht="18.75" customHeight="1">
      <c r="B1023" s="97"/>
      <c r="C1023" s="98"/>
      <c r="D1023" s="99"/>
      <c r="E1023" s="81"/>
      <c r="F1023" s="82"/>
      <c r="G1023" s="82"/>
      <c r="H1023" s="83"/>
      <c r="I1023" s="140"/>
      <c r="J1023" s="141"/>
      <c r="K1023" s="142"/>
      <c r="L1023" s="97"/>
      <c r="M1023" s="98"/>
      <c r="N1023" s="99"/>
      <c r="O1023" s="84">
        <v>2</v>
      </c>
      <c r="P1023" s="85"/>
      <c r="Q1023" s="85"/>
      <c r="R1023" s="86"/>
      <c r="S1023" s="72">
        <v>324.57</v>
      </c>
      <c r="T1023" s="73"/>
      <c r="U1023" s="73"/>
      <c r="V1023" s="74"/>
      <c r="W1023" s="87">
        <f>ABS(S1023/E1020*10^6*I1020)</f>
        <v>1.7846613107833695</v>
      </c>
      <c r="X1023" s="70"/>
      <c r="Y1023" s="70"/>
      <c r="Z1023" s="71"/>
      <c r="AA1023" s="97"/>
      <c r="AB1023" s="99"/>
      <c r="AC1023" s="97"/>
      <c r="AD1023" s="99"/>
      <c r="AE1023" s="72">
        <v>1</v>
      </c>
      <c r="AF1023" s="73"/>
      <c r="AG1023" s="74"/>
      <c r="AH1023" s="72">
        <f t="shared" si="159"/>
        <v>1.3</v>
      </c>
      <c r="AI1023" s="73"/>
      <c r="AJ1023" s="74"/>
      <c r="AK1023" s="81"/>
      <c r="AL1023" s="82"/>
      <c r="AM1023" s="83"/>
      <c r="AN1023" s="88">
        <f>Z940*AH1023*AK1020</f>
        <v>65</v>
      </c>
      <c r="AO1023" s="89"/>
      <c r="AP1023" s="89"/>
      <c r="AQ1023" s="90"/>
      <c r="AR1023" s="88">
        <f>AH941*AH1023*AK1020</f>
        <v>19.5</v>
      </c>
      <c r="AS1023" s="89"/>
      <c r="AT1023" s="89"/>
      <c r="AU1023" s="90"/>
      <c r="AV1023" s="69">
        <f>AH359</f>
        <v>1095000</v>
      </c>
      <c r="AW1023" s="70"/>
      <c r="AX1023" s="70"/>
      <c r="AY1023" s="71"/>
      <c r="AZ1023" s="69" t="str">
        <f t="shared" si="160"/>
        <v>∞</v>
      </c>
      <c r="BA1023" s="70"/>
      <c r="BB1023" s="70"/>
      <c r="BC1023" s="71"/>
      <c r="BD1023" s="72">
        <f t="shared" si="161"/>
        <v>0</v>
      </c>
      <c r="BE1023" s="73"/>
      <c r="BF1023" s="74"/>
      <c r="BG1023" s="81"/>
      <c r="BH1023" s="82"/>
      <c r="BI1023" s="83"/>
      <c r="BJ1023" s="122"/>
      <c r="BK1023" s="123"/>
      <c r="BL1023" s="124"/>
    </row>
    <row r="1025" ht="18.75" customHeight="1">
      <c r="D1025" s="24" t="s">
        <v>138</v>
      </c>
    </row>
    <row r="1026" ht="18.75" customHeight="1">
      <c r="E1026" s="24" t="s">
        <v>139</v>
      </c>
    </row>
    <row r="1027" ht="18.75" customHeight="1">
      <c r="E1027" s="24" t="s">
        <v>120</v>
      </c>
    </row>
    <row r="1028" spans="5:29" ht="18.75" customHeight="1">
      <c r="E1028" s="24" t="s">
        <v>152</v>
      </c>
      <c r="V1028" s="24" t="s">
        <v>153</v>
      </c>
      <c r="Z1028" s="129">
        <v>50</v>
      </c>
      <c r="AA1028" s="129"/>
      <c r="AB1028" s="129"/>
      <c r="AC1028" s="24" t="s">
        <v>154</v>
      </c>
    </row>
    <row r="1029" spans="5:37" ht="18.75" customHeight="1">
      <c r="E1029" s="24" t="s">
        <v>155</v>
      </c>
      <c r="AD1029" s="24" t="s">
        <v>156</v>
      </c>
      <c r="AH1029" s="129">
        <v>15</v>
      </c>
      <c r="AI1029" s="129"/>
      <c r="AJ1029" s="129"/>
      <c r="AK1029" s="24" t="s">
        <v>154</v>
      </c>
    </row>
    <row r="1030" spans="2:64" ht="18.75" customHeight="1">
      <c r="B1030" s="114" t="s">
        <v>95</v>
      </c>
      <c r="C1030" s="115"/>
      <c r="D1030" s="116"/>
      <c r="E1030" s="114" t="s">
        <v>183</v>
      </c>
      <c r="F1030" s="115"/>
      <c r="G1030" s="115"/>
      <c r="H1030" s="116"/>
      <c r="I1030" s="114" t="s">
        <v>184</v>
      </c>
      <c r="J1030" s="115"/>
      <c r="K1030" s="116"/>
      <c r="L1030" s="114" t="s">
        <v>157</v>
      </c>
      <c r="M1030" s="115"/>
      <c r="N1030" s="116"/>
      <c r="O1030" s="114" t="s">
        <v>158</v>
      </c>
      <c r="P1030" s="115"/>
      <c r="Q1030" s="115"/>
      <c r="R1030" s="116"/>
      <c r="S1030" s="114" t="s">
        <v>159</v>
      </c>
      <c r="T1030" s="115"/>
      <c r="U1030" s="115"/>
      <c r="V1030" s="116"/>
      <c r="W1030" s="114" t="s">
        <v>160</v>
      </c>
      <c r="X1030" s="115"/>
      <c r="Y1030" s="115"/>
      <c r="Z1030" s="116"/>
      <c r="AA1030" s="114" t="s">
        <v>126</v>
      </c>
      <c r="AB1030" s="116"/>
      <c r="AC1030" s="114" t="s">
        <v>127</v>
      </c>
      <c r="AD1030" s="116"/>
      <c r="AE1030" s="114" t="s">
        <v>128</v>
      </c>
      <c r="AF1030" s="117"/>
      <c r="AG1030" s="118"/>
      <c r="AH1030" s="114" t="s">
        <v>182</v>
      </c>
      <c r="AI1030" s="117"/>
      <c r="AJ1030" s="118"/>
      <c r="AK1030" s="114" t="s">
        <v>129</v>
      </c>
      <c r="AL1030" s="117"/>
      <c r="AM1030" s="118"/>
      <c r="AN1030" s="114" t="s">
        <v>161</v>
      </c>
      <c r="AO1030" s="115"/>
      <c r="AP1030" s="115"/>
      <c r="AQ1030" s="116"/>
      <c r="AR1030" s="114" t="s">
        <v>162</v>
      </c>
      <c r="AS1030" s="115"/>
      <c r="AT1030" s="115"/>
      <c r="AU1030" s="116"/>
      <c r="AV1030" s="114" t="s">
        <v>163</v>
      </c>
      <c r="AW1030" s="115"/>
      <c r="AX1030" s="115"/>
      <c r="AY1030" s="116"/>
      <c r="AZ1030" s="114" t="s">
        <v>164</v>
      </c>
      <c r="BA1030" s="117"/>
      <c r="BB1030" s="117"/>
      <c r="BC1030" s="118"/>
      <c r="BD1030" s="114" t="s">
        <v>165</v>
      </c>
      <c r="BE1030" s="117"/>
      <c r="BF1030" s="118"/>
      <c r="BG1030" s="114" t="s">
        <v>166</v>
      </c>
      <c r="BH1030" s="117"/>
      <c r="BI1030" s="118"/>
      <c r="BJ1030" s="114" t="s">
        <v>131</v>
      </c>
      <c r="BK1030" s="117"/>
      <c r="BL1030" s="118"/>
    </row>
    <row r="1031" spans="2:64" ht="18.75" customHeight="1">
      <c r="B1031" s="122" t="s">
        <v>101</v>
      </c>
      <c r="C1031" s="125"/>
      <c r="D1031" s="126"/>
      <c r="E1031" s="122" t="s">
        <v>185</v>
      </c>
      <c r="F1031" s="125"/>
      <c r="G1031" s="125"/>
      <c r="H1031" s="126"/>
      <c r="I1031" s="122" t="s">
        <v>132</v>
      </c>
      <c r="J1031" s="125"/>
      <c r="K1031" s="126"/>
      <c r="L1031" s="122" t="s">
        <v>167</v>
      </c>
      <c r="M1031" s="125"/>
      <c r="N1031" s="126"/>
      <c r="O1031" s="122" t="s">
        <v>168</v>
      </c>
      <c r="P1031" s="125"/>
      <c r="Q1031" s="125"/>
      <c r="R1031" s="126"/>
      <c r="S1031" s="122" t="s">
        <v>186</v>
      </c>
      <c r="T1031" s="125"/>
      <c r="U1031" s="125"/>
      <c r="V1031" s="126"/>
      <c r="W1031" s="122" t="s">
        <v>187</v>
      </c>
      <c r="X1031" s="125"/>
      <c r="Y1031" s="125"/>
      <c r="Z1031" s="126"/>
      <c r="AA1031" s="122" t="s">
        <v>132</v>
      </c>
      <c r="AB1031" s="126"/>
      <c r="AC1031" s="122" t="s">
        <v>132</v>
      </c>
      <c r="AD1031" s="126"/>
      <c r="AE1031" s="122"/>
      <c r="AF1031" s="123"/>
      <c r="AG1031" s="124"/>
      <c r="AH1031" s="122"/>
      <c r="AI1031" s="123"/>
      <c r="AJ1031" s="124"/>
      <c r="AK1031" s="122"/>
      <c r="AL1031" s="123"/>
      <c r="AM1031" s="124"/>
      <c r="AN1031" s="122" t="s">
        <v>187</v>
      </c>
      <c r="AO1031" s="125"/>
      <c r="AP1031" s="125"/>
      <c r="AQ1031" s="126"/>
      <c r="AR1031" s="122" t="s">
        <v>187</v>
      </c>
      <c r="AS1031" s="125"/>
      <c r="AT1031" s="125"/>
      <c r="AU1031" s="126"/>
      <c r="AV1031" s="122" t="s">
        <v>169</v>
      </c>
      <c r="AW1031" s="125"/>
      <c r="AX1031" s="125"/>
      <c r="AY1031" s="126"/>
      <c r="AZ1031" s="122"/>
      <c r="BA1031" s="123"/>
      <c r="BB1031" s="123"/>
      <c r="BC1031" s="124"/>
      <c r="BD1031" s="122"/>
      <c r="BE1031" s="123"/>
      <c r="BF1031" s="124"/>
      <c r="BG1031" s="122"/>
      <c r="BH1031" s="123"/>
      <c r="BI1031" s="124"/>
      <c r="BJ1031" s="122"/>
      <c r="BK1031" s="123"/>
      <c r="BL1031" s="124"/>
    </row>
    <row r="1032" spans="2:64" ht="18.75" customHeight="1">
      <c r="B1032" s="91">
        <v>101</v>
      </c>
      <c r="C1032" s="92"/>
      <c r="D1032" s="93"/>
      <c r="E1032" s="130">
        <v>128503486833.333</v>
      </c>
      <c r="F1032" s="76"/>
      <c r="G1032" s="76"/>
      <c r="H1032" s="77"/>
      <c r="I1032" s="131">
        <v>865</v>
      </c>
      <c r="J1032" s="132"/>
      <c r="K1032" s="133"/>
      <c r="L1032" s="91">
        <v>1</v>
      </c>
      <c r="M1032" s="92"/>
      <c r="N1032" s="93"/>
      <c r="O1032" s="84">
        <v>1</v>
      </c>
      <c r="P1032" s="85"/>
      <c r="Q1032" s="85"/>
      <c r="R1032" s="86"/>
      <c r="S1032" s="72">
        <v>0.71</v>
      </c>
      <c r="T1032" s="73"/>
      <c r="U1032" s="73"/>
      <c r="V1032" s="74"/>
      <c r="W1032" s="87">
        <f>ABS(S1032/E1032*10^6*I1032)</f>
        <v>0.004779247747545893</v>
      </c>
      <c r="X1032" s="70"/>
      <c r="Y1032" s="70"/>
      <c r="Z1032" s="71"/>
      <c r="AA1032" s="91">
        <v>14</v>
      </c>
      <c r="AB1032" s="93"/>
      <c r="AC1032" s="91">
        <v>12</v>
      </c>
      <c r="AD1032" s="93"/>
      <c r="AE1032" s="72">
        <v>2.42</v>
      </c>
      <c r="AF1032" s="73"/>
      <c r="AG1032" s="74"/>
      <c r="AH1032" s="72">
        <f aca="true" t="shared" si="162" ref="AH1032:AH1063">IF(AE1032&lt;=-1,1.3*(1-AE1032)/(1.6-AE1032),IF(AE1032&lt;1,1,1.3))</f>
        <v>1.3</v>
      </c>
      <c r="AI1032" s="73"/>
      <c r="AJ1032" s="74"/>
      <c r="AK1032" s="75">
        <f>IF(AA1032&lt;25,1,IF(AC1032&lt;=12,1,(25/AA1032)^(1/4)))</f>
        <v>1</v>
      </c>
      <c r="AL1032" s="76"/>
      <c r="AM1032" s="77"/>
      <c r="AN1032" s="88">
        <f>Z1028*AH1032*AK1032</f>
        <v>65</v>
      </c>
      <c r="AO1032" s="89"/>
      <c r="AP1032" s="89"/>
      <c r="AQ1032" s="90"/>
      <c r="AR1032" s="88">
        <f>AH1029*AH1032*AK1032</f>
        <v>19.5</v>
      </c>
      <c r="AS1032" s="89"/>
      <c r="AT1032" s="89"/>
      <c r="AU1032" s="90"/>
      <c r="AV1032" s="69">
        <f>AH359</f>
        <v>1095000</v>
      </c>
      <c r="AW1032" s="70"/>
      <c r="AX1032" s="70"/>
      <c r="AY1032" s="71"/>
      <c r="AZ1032" s="69" t="str">
        <f aca="true" t="shared" si="163" ref="AZ1032:AZ1063">IF(W1032&lt;=AR1032,"∞",2*10^6*AN1032^3/W1032^3)</f>
        <v>∞</v>
      </c>
      <c r="BA1032" s="70"/>
      <c r="BB1032" s="70"/>
      <c r="BC1032" s="71"/>
      <c r="BD1032" s="72">
        <f aca="true" t="shared" si="164" ref="BD1032:BD1063">IF(W1032&lt;=AR1032,0,AV1032/AZ1032)</f>
        <v>0</v>
      </c>
      <c r="BE1032" s="73"/>
      <c r="BF1032" s="74"/>
      <c r="BG1032" s="75">
        <f>SUM(BD1032:BD1035)</f>
        <v>0</v>
      </c>
      <c r="BH1032" s="76"/>
      <c r="BI1032" s="77"/>
      <c r="BJ1032" s="114" t="str">
        <f>IF(BG1032&lt;=1,"O.K","N.G")</f>
        <v>O.K</v>
      </c>
      <c r="BK1032" s="117"/>
      <c r="BL1032" s="118"/>
    </row>
    <row r="1033" spans="2:64" ht="18.75" customHeight="1">
      <c r="B1033" s="94"/>
      <c r="C1033" s="95"/>
      <c r="D1033" s="96"/>
      <c r="E1033" s="78"/>
      <c r="F1033" s="79"/>
      <c r="G1033" s="79"/>
      <c r="H1033" s="80"/>
      <c r="I1033" s="134"/>
      <c r="J1033" s="135"/>
      <c r="K1033" s="136"/>
      <c r="L1033" s="97"/>
      <c r="M1033" s="98"/>
      <c r="N1033" s="99"/>
      <c r="O1033" s="84">
        <v>2</v>
      </c>
      <c r="P1033" s="85"/>
      <c r="Q1033" s="85"/>
      <c r="R1033" s="86"/>
      <c r="S1033" s="72">
        <v>0.05</v>
      </c>
      <c r="T1033" s="73"/>
      <c r="U1033" s="73"/>
      <c r="V1033" s="74"/>
      <c r="W1033" s="87">
        <f>ABS(S1033/E1032*10^6*I1032)</f>
        <v>0.00033656674278492206</v>
      </c>
      <c r="X1033" s="70"/>
      <c r="Y1033" s="70"/>
      <c r="Z1033" s="71"/>
      <c r="AA1033" s="94"/>
      <c r="AB1033" s="96"/>
      <c r="AC1033" s="94"/>
      <c r="AD1033" s="96"/>
      <c r="AE1033" s="72">
        <v>1.074627</v>
      </c>
      <c r="AF1033" s="73"/>
      <c r="AG1033" s="74"/>
      <c r="AH1033" s="72">
        <f t="shared" si="162"/>
        <v>1.3</v>
      </c>
      <c r="AI1033" s="73"/>
      <c r="AJ1033" s="74"/>
      <c r="AK1033" s="78"/>
      <c r="AL1033" s="79"/>
      <c r="AM1033" s="80"/>
      <c r="AN1033" s="88">
        <f>Z1028*AH1033*AK1032</f>
        <v>65</v>
      </c>
      <c r="AO1033" s="89"/>
      <c r="AP1033" s="89"/>
      <c r="AQ1033" s="90"/>
      <c r="AR1033" s="88">
        <f>AH1029*AH1033*AK1032</f>
        <v>19.5</v>
      </c>
      <c r="AS1033" s="89"/>
      <c r="AT1033" s="89"/>
      <c r="AU1033" s="90"/>
      <c r="AV1033" s="69">
        <f>AH359</f>
        <v>1095000</v>
      </c>
      <c r="AW1033" s="70"/>
      <c r="AX1033" s="70"/>
      <c r="AY1033" s="71"/>
      <c r="AZ1033" s="69" t="str">
        <f t="shared" si="163"/>
        <v>∞</v>
      </c>
      <c r="BA1033" s="70"/>
      <c r="BB1033" s="70"/>
      <c r="BC1033" s="71"/>
      <c r="BD1033" s="72">
        <f t="shared" si="164"/>
        <v>0</v>
      </c>
      <c r="BE1033" s="73"/>
      <c r="BF1033" s="74"/>
      <c r="BG1033" s="78"/>
      <c r="BH1033" s="79"/>
      <c r="BI1033" s="80"/>
      <c r="BJ1033" s="137"/>
      <c r="BK1033" s="138"/>
      <c r="BL1033" s="139"/>
    </row>
    <row r="1034" spans="2:64" ht="18.75" customHeight="1">
      <c r="B1034" s="94"/>
      <c r="C1034" s="95"/>
      <c r="D1034" s="96"/>
      <c r="E1034" s="78"/>
      <c r="F1034" s="79"/>
      <c r="G1034" s="79"/>
      <c r="H1034" s="80"/>
      <c r="I1034" s="134"/>
      <c r="J1034" s="135"/>
      <c r="K1034" s="136"/>
      <c r="L1034" s="91">
        <v>2</v>
      </c>
      <c r="M1034" s="92"/>
      <c r="N1034" s="93"/>
      <c r="O1034" s="84">
        <v>1</v>
      </c>
      <c r="P1034" s="85"/>
      <c r="Q1034" s="85"/>
      <c r="R1034" s="86"/>
      <c r="S1034" s="72">
        <v>0.38</v>
      </c>
      <c r="T1034" s="73"/>
      <c r="U1034" s="73"/>
      <c r="V1034" s="74"/>
      <c r="W1034" s="87">
        <f>ABS(S1034/E1032*10^6*I1032)</f>
        <v>0.0025579072451654074</v>
      </c>
      <c r="X1034" s="70"/>
      <c r="Y1034" s="70"/>
      <c r="Z1034" s="71"/>
      <c r="AA1034" s="94"/>
      <c r="AB1034" s="96"/>
      <c r="AC1034" s="94"/>
      <c r="AD1034" s="96"/>
      <c r="AE1034" s="72">
        <v>2.085714</v>
      </c>
      <c r="AF1034" s="73"/>
      <c r="AG1034" s="74"/>
      <c r="AH1034" s="72">
        <f t="shared" si="162"/>
        <v>1.3</v>
      </c>
      <c r="AI1034" s="73"/>
      <c r="AJ1034" s="74"/>
      <c r="AK1034" s="78"/>
      <c r="AL1034" s="79"/>
      <c r="AM1034" s="80"/>
      <c r="AN1034" s="88">
        <f>Z1028*AH1034*AK1032</f>
        <v>65</v>
      </c>
      <c r="AO1034" s="89"/>
      <c r="AP1034" s="89"/>
      <c r="AQ1034" s="90"/>
      <c r="AR1034" s="88">
        <f>AH1029*AH1034*AK1032</f>
        <v>19.5</v>
      </c>
      <c r="AS1034" s="89"/>
      <c r="AT1034" s="89"/>
      <c r="AU1034" s="90"/>
      <c r="AV1034" s="69">
        <f>AH359</f>
        <v>1095000</v>
      </c>
      <c r="AW1034" s="70"/>
      <c r="AX1034" s="70"/>
      <c r="AY1034" s="71"/>
      <c r="AZ1034" s="69" t="str">
        <f t="shared" si="163"/>
        <v>∞</v>
      </c>
      <c r="BA1034" s="70"/>
      <c r="BB1034" s="70"/>
      <c r="BC1034" s="71"/>
      <c r="BD1034" s="72">
        <f t="shared" si="164"/>
        <v>0</v>
      </c>
      <c r="BE1034" s="73"/>
      <c r="BF1034" s="74"/>
      <c r="BG1034" s="78"/>
      <c r="BH1034" s="79"/>
      <c r="BI1034" s="80"/>
      <c r="BJ1034" s="137"/>
      <c r="BK1034" s="138"/>
      <c r="BL1034" s="139"/>
    </row>
    <row r="1035" spans="2:64" ht="18.75" customHeight="1">
      <c r="B1035" s="97"/>
      <c r="C1035" s="98"/>
      <c r="D1035" s="99"/>
      <c r="E1035" s="81"/>
      <c r="F1035" s="82"/>
      <c r="G1035" s="82"/>
      <c r="H1035" s="83"/>
      <c r="I1035" s="140"/>
      <c r="J1035" s="141"/>
      <c r="K1035" s="142"/>
      <c r="L1035" s="97"/>
      <c r="M1035" s="98"/>
      <c r="N1035" s="99"/>
      <c r="O1035" s="84">
        <v>2</v>
      </c>
      <c r="P1035" s="85"/>
      <c r="Q1035" s="85"/>
      <c r="R1035" s="86"/>
      <c r="S1035" s="72">
        <v>0.38</v>
      </c>
      <c r="T1035" s="73"/>
      <c r="U1035" s="73"/>
      <c r="V1035" s="74"/>
      <c r="W1035" s="87">
        <f>ABS(S1035/E1032*10^6*I1032)</f>
        <v>0.0025579072451654074</v>
      </c>
      <c r="X1035" s="70"/>
      <c r="Y1035" s="70"/>
      <c r="Z1035" s="71"/>
      <c r="AA1035" s="97"/>
      <c r="AB1035" s="99"/>
      <c r="AC1035" s="97"/>
      <c r="AD1035" s="99"/>
      <c r="AE1035" s="72">
        <v>2.085714</v>
      </c>
      <c r="AF1035" s="73"/>
      <c r="AG1035" s="74"/>
      <c r="AH1035" s="72">
        <f t="shared" si="162"/>
        <v>1.3</v>
      </c>
      <c r="AI1035" s="73"/>
      <c r="AJ1035" s="74"/>
      <c r="AK1035" s="81"/>
      <c r="AL1035" s="82"/>
      <c r="AM1035" s="83"/>
      <c r="AN1035" s="88">
        <f>Z1028*AH1035*AK1032</f>
        <v>65</v>
      </c>
      <c r="AO1035" s="89"/>
      <c r="AP1035" s="89"/>
      <c r="AQ1035" s="90"/>
      <c r="AR1035" s="88">
        <f>AH1029*AH1035*AK1032</f>
        <v>19.5</v>
      </c>
      <c r="AS1035" s="89"/>
      <c r="AT1035" s="89"/>
      <c r="AU1035" s="90"/>
      <c r="AV1035" s="69">
        <f>AH359</f>
        <v>1095000</v>
      </c>
      <c r="AW1035" s="70"/>
      <c r="AX1035" s="70"/>
      <c r="AY1035" s="71"/>
      <c r="AZ1035" s="69" t="str">
        <f t="shared" si="163"/>
        <v>∞</v>
      </c>
      <c r="BA1035" s="70"/>
      <c r="BB1035" s="70"/>
      <c r="BC1035" s="71"/>
      <c r="BD1035" s="72">
        <f t="shared" si="164"/>
        <v>0</v>
      </c>
      <c r="BE1035" s="73"/>
      <c r="BF1035" s="74"/>
      <c r="BG1035" s="81"/>
      <c r="BH1035" s="82"/>
      <c r="BI1035" s="83"/>
      <c r="BJ1035" s="122"/>
      <c r="BK1035" s="123"/>
      <c r="BL1035" s="124"/>
    </row>
    <row r="1036" spans="2:64" ht="18.75" customHeight="1">
      <c r="B1036" s="91">
        <v>201</v>
      </c>
      <c r="C1036" s="92"/>
      <c r="D1036" s="93"/>
      <c r="E1036" s="130">
        <v>128503486833.333</v>
      </c>
      <c r="F1036" s="76"/>
      <c r="G1036" s="76"/>
      <c r="H1036" s="77"/>
      <c r="I1036" s="131">
        <v>393</v>
      </c>
      <c r="J1036" s="132"/>
      <c r="K1036" s="133"/>
      <c r="L1036" s="91">
        <v>1</v>
      </c>
      <c r="M1036" s="92"/>
      <c r="N1036" s="93"/>
      <c r="O1036" s="84">
        <v>1</v>
      </c>
      <c r="P1036" s="85"/>
      <c r="Q1036" s="85"/>
      <c r="R1036" s="86"/>
      <c r="S1036" s="72">
        <v>0.71</v>
      </c>
      <c r="T1036" s="73"/>
      <c r="U1036" s="73"/>
      <c r="V1036" s="74"/>
      <c r="W1036" s="87">
        <f>ABS(S1036/E1036*10^6*I1036)</f>
        <v>0.002171380768538192</v>
      </c>
      <c r="X1036" s="70"/>
      <c r="Y1036" s="70"/>
      <c r="Z1036" s="71"/>
      <c r="AA1036" s="91">
        <v>14</v>
      </c>
      <c r="AB1036" s="93"/>
      <c r="AC1036" s="91">
        <v>22</v>
      </c>
      <c r="AD1036" s="93"/>
      <c r="AE1036" s="72">
        <v>2.42</v>
      </c>
      <c r="AF1036" s="73"/>
      <c r="AG1036" s="74"/>
      <c r="AH1036" s="72">
        <f t="shared" si="162"/>
        <v>1.3</v>
      </c>
      <c r="AI1036" s="73"/>
      <c r="AJ1036" s="74"/>
      <c r="AK1036" s="75">
        <f>IF(AA1036&lt;25,1,IF(AC1036&lt;=12,1,(25/AA1036)^(1/4)))</f>
        <v>1</v>
      </c>
      <c r="AL1036" s="76"/>
      <c r="AM1036" s="77"/>
      <c r="AN1036" s="88">
        <f>Z1028*AH1036*AK1036</f>
        <v>65</v>
      </c>
      <c r="AO1036" s="89"/>
      <c r="AP1036" s="89"/>
      <c r="AQ1036" s="90"/>
      <c r="AR1036" s="88">
        <f>AH1029*AH1036*AK1036</f>
        <v>19.5</v>
      </c>
      <c r="AS1036" s="89"/>
      <c r="AT1036" s="89"/>
      <c r="AU1036" s="90"/>
      <c r="AV1036" s="69">
        <f>AH359</f>
        <v>1095000</v>
      </c>
      <c r="AW1036" s="70"/>
      <c r="AX1036" s="70"/>
      <c r="AY1036" s="71"/>
      <c r="AZ1036" s="69" t="str">
        <f t="shared" si="163"/>
        <v>∞</v>
      </c>
      <c r="BA1036" s="70"/>
      <c r="BB1036" s="70"/>
      <c r="BC1036" s="71"/>
      <c r="BD1036" s="72">
        <f t="shared" si="164"/>
        <v>0</v>
      </c>
      <c r="BE1036" s="73"/>
      <c r="BF1036" s="74"/>
      <c r="BG1036" s="75">
        <f>SUM(BD1036:BD1039)</f>
        <v>0</v>
      </c>
      <c r="BH1036" s="76"/>
      <c r="BI1036" s="77"/>
      <c r="BJ1036" s="114" t="str">
        <f>IF(BG1036&lt;=1,"O.K","N.G")</f>
        <v>O.K</v>
      </c>
      <c r="BK1036" s="117"/>
      <c r="BL1036" s="118"/>
    </row>
    <row r="1037" spans="2:64" ht="18.75" customHeight="1">
      <c r="B1037" s="94"/>
      <c r="C1037" s="95"/>
      <c r="D1037" s="96"/>
      <c r="E1037" s="78"/>
      <c r="F1037" s="79"/>
      <c r="G1037" s="79"/>
      <c r="H1037" s="80"/>
      <c r="I1037" s="134"/>
      <c r="J1037" s="135"/>
      <c r="K1037" s="136"/>
      <c r="L1037" s="97"/>
      <c r="M1037" s="98"/>
      <c r="N1037" s="99"/>
      <c r="O1037" s="84">
        <v>2</v>
      </c>
      <c r="P1037" s="85"/>
      <c r="Q1037" s="85"/>
      <c r="R1037" s="86"/>
      <c r="S1037" s="72">
        <v>0.05</v>
      </c>
      <c r="T1037" s="73"/>
      <c r="U1037" s="73"/>
      <c r="V1037" s="74"/>
      <c r="W1037" s="87">
        <f>ABS(S1037/E1036*10^6*I1036)</f>
        <v>0.00015291413862945016</v>
      </c>
      <c r="X1037" s="70"/>
      <c r="Y1037" s="70"/>
      <c r="Z1037" s="71"/>
      <c r="AA1037" s="94"/>
      <c r="AB1037" s="96"/>
      <c r="AC1037" s="94"/>
      <c r="AD1037" s="96"/>
      <c r="AE1037" s="72">
        <v>1.074627</v>
      </c>
      <c r="AF1037" s="73"/>
      <c r="AG1037" s="74"/>
      <c r="AH1037" s="72">
        <f t="shared" si="162"/>
        <v>1.3</v>
      </c>
      <c r="AI1037" s="73"/>
      <c r="AJ1037" s="74"/>
      <c r="AK1037" s="78"/>
      <c r="AL1037" s="79"/>
      <c r="AM1037" s="80"/>
      <c r="AN1037" s="88">
        <f>Z1028*AH1037*AK1036</f>
        <v>65</v>
      </c>
      <c r="AO1037" s="89"/>
      <c r="AP1037" s="89"/>
      <c r="AQ1037" s="90"/>
      <c r="AR1037" s="88">
        <f>AH1029*AH1037*AK1036</f>
        <v>19.5</v>
      </c>
      <c r="AS1037" s="89"/>
      <c r="AT1037" s="89"/>
      <c r="AU1037" s="90"/>
      <c r="AV1037" s="69">
        <f>AH359</f>
        <v>1095000</v>
      </c>
      <c r="AW1037" s="70"/>
      <c r="AX1037" s="70"/>
      <c r="AY1037" s="71"/>
      <c r="AZ1037" s="69" t="str">
        <f t="shared" si="163"/>
        <v>∞</v>
      </c>
      <c r="BA1037" s="70"/>
      <c r="BB1037" s="70"/>
      <c r="BC1037" s="71"/>
      <c r="BD1037" s="72">
        <f t="shared" si="164"/>
        <v>0</v>
      </c>
      <c r="BE1037" s="73"/>
      <c r="BF1037" s="74"/>
      <c r="BG1037" s="78"/>
      <c r="BH1037" s="79"/>
      <c r="BI1037" s="80"/>
      <c r="BJ1037" s="137"/>
      <c r="BK1037" s="138"/>
      <c r="BL1037" s="139"/>
    </row>
    <row r="1038" spans="2:64" ht="18.75" customHeight="1">
      <c r="B1038" s="94"/>
      <c r="C1038" s="95"/>
      <c r="D1038" s="96"/>
      <c r="E1038" s="78"/>
      <c r="F1038" s="79"/>
      <c r="G1038" s="79"/>
      <c r="H1038" s="80"/>
      <c r="I1038" s="134"/>
      <c r="J1038" s="135"/>
      <c r="K1038" s="136"/>
      <c r="L1038" s="91">
        <v>2</v>
      </c>
      <c r="M1038" s="92"/>
      <c r="N1038" s="93"/>
      <c r="O1038" s="84">
        <v>1</v>
      </c>
      <c r="P1038" s="85"/>
      <c r="Q1038" s="85"/>
      <c r="R1038" s="86"/>
      <c r="S1038" s="72">
        <v>0.38</v>
      </c>
      <c r="T1038" s="73"/>
      <c r="U1038" s="73"/>
      <c r="V1038" s="74"/>
      <c r="W1038" s="87">
        <f>ABS(S1038/E1036*10^6*I1036)</f>
        <v>0.0011621474535838208</v>
      </c>
      <c r="X1038" s="70"/>
      <c r="Y1038" s="70"/>
      <c r="Z1038" s="71"/>
      <c r="AA1038" s="94"/>
      <c r="AB1038" s="96"/>
      <c r="AC1038" s="94"/>
      <c r="AD1038" s="96"/>
      <c r="AE1038" s="72">
        <v>2.085714</v>
      </c>
      <c r="AF1038" s="73"/>
      <c r="AG1038" s="74"/>
      <c r="AH1038" s="72">
        <f t="shared" si="162"/>
        <v>1.3</v>
      </c>
      <c r="AI1038" s="73"/>
      <c r="AJ1038" s="74"/>
      <c r="AK1038" s="78"/>
      <c r="AL1038" s="79"/>
      <c r="AM1038" s="80"/>
      <c r="AN1038" s="88">
        <f>Z1028*AH1038*AK1036</f>
        <v>65</v>
      </c>
      <c r="AO1038" s="89"/>
      <c r="AP1038" s="89"/>
      <c r="AQ1038" s="90"/>
      <c r="AR1038" s="88">
        <f>AH1029*AH1038*AK1036</f>
        <v>19.5</v>
      </c>
      <c r="AS1038" s="89"/>
      <c r="AT1038" s="89"/>
      <c r="AU1038" s="90"/>
      <c r="AV1038" s="69">
        <f>AH359</f>
        <v>1095000</v>
      </c>
      <c r="AW1038" s="70"/>
      <c r="AX1038" s="70"/>
      <c r="AY1038" s="71"/>
      <c r="AZ1038" s="69" t="str">
        <f t="shared" si="163"/>
        <v>∞</v>
      </c>
      <c r="BA1038" s="70"/>
      <c r="BB1038" s="70"/>
      <c r="BC1038" s="71"/>
      <c r="BD1038" s="72">
        <f t="shared" si="164"/>
        <v>0</v>
      </c>
      <c r="BE1038" s="73"/>
      <c r="BF1038" s="74"/>
      <c r="BG1038" s="78"/>
      <c r="BH1038" s="79"/>
      <c r="BI1038" s="80"/>
      <c r="BJ1038" s="137"/>
      <c r="BK1038" s="138"/>
      <c r="BL1038" s="139"/>
    </row>
    <row r="1039" spans="2:64" ht="18.75" customHeight="1">
      <c r="B1039" s="97"/>
      <c r="C1039" s="98"/>
      <c r="D1039" s="99"/>
      <c r="E1039" s="81"/>
      <c r="F1039" s="82"/>
      <c r="G1039" s="82"/>
      <c r="H1039" s="83"/>
      <c r="I1039" s="140"/>
      <c r="J1039" s="141"/>
      <c r="K1039" s="142"/>
      <c r="L1039" s="97"/>
      <c r="M1039" s="98"/>
      <c r="N1039" s="99"/>
      <c r="O1039" s="84">
        <v>2</v>
      </c>
      <c r="P1039" s="85"/>
      <c r="Q1039" s="85"/>
      <c r="R1039" s="86"/>
      <c r="S1039" s="72">
        <v>0.38</v>
      </c>
      <c r="T1039" s="73"/>
      <c r="U1039" s="73"/>
      <c r="V1039" s="74"/>
      <c r="W1039" s="87">
        <f>ABS(S1039/E1036*10^6*I1036)</f>
        <v>0.0011621474535838208</v>
      </c>
      <c r="X1039" s="70"/>
      <c r="Y1039" s="70"/>
      <c r="Z1039" s="71"/>
      <c r="AA1039" s="97"/>
      <c r="AB1039" s="99"/>
      <c r="AC1039" s="97"/>
      <c r="AD1039" s="99"/>
      <c r="AE1039" s="72">
        <v>2.085714</v>
      </c>
      <c r="AF1039" s="73"/>
      <c r="AG1039" s="74"/>
      <c r="AH1039" s="72">
        <f t="shared" si="162"/>
        <v>1.3</v>
      </c>
      <c r="AI1039" s="73"/>
      <c r="AJ1039" s="74"/>
      <c r="AK1039" s="81"/>
      <c r="AL1039" s="82"/>
      <c r="AM1039" s="83"/>
      <c r="AN1039" s="88">
        <f>Z1028*AH1039*AK1036</f>
        <v>65</v>
      </c>
      <c r="AO1039" s="89"/>
      <c r="AP1039" s="89"/>
      <c r="AQ1039" s="90"/>
      <c r="AR1039" s="88">
        <f>AH1029*AH1039*AK1036</f>
        <v>19.5</v>
      </c>
      <c r="AS1039" s="89"/>
      <c r="AT1039" s="89"/>
      <c r="AU1039" s="90"/>
      <c r="AV1039" s="69">
        <f>AH359</f>
        <v>1095000</v>
      </c>
      <c r="AW1039" s="70"/>
      <c r="AX1039" s="70"/>
      <c r="AY1039" s="71"/>
      <c r="AZ1039" s="69" t="str">
        <f t="shared" si="163"/>
        <v>∞</v>
      </c>
      <c r="BA1039" s="70"/>
      <c r="BB1039" s="70"/>
      <c r="BC1039" s="71"/>
      <c r="BD1039" s="72">
        <f t="shared" si="164"/>
        <v>0</v>
      </c>
      <c r="BE1039" s="73"/>
      <c r="BF1039" s="74"/>
      <c r="BG1039" s="81"/>
      <c r="BH1039" s="82"/>
      <c r="BI1039" s="83"/>
      <c r="BJ1039" s="122"/>
      <c r="BK1039" s="123"/>
      <c r="BL1039" s="124"/>
    </row>
    <row r="1040" spans="2:64" ht="18.75" customHeight="1">
      <c r="B1040" s="91">
        <v>301</v>
      </c>
      <c r="C1040" s="92"/>
      <c r="D1040" s="93"/>
      <c r="E1040" s="130">
        <v>195223979166.666</v>
      </c>
      <c r="F1040" s="76"/>
      <c r="G1040" s="76"/>
      <c r="H1040" s="77"/>
      <c r="I1040" s="131">
        <v>403</v>
      </c>
      <c r="J1040" s="132"/>
      <c r="K1040" s="133"/>
      <c r="L1040" s="91">
        <v>1</v>
      </c>
      <c r="M1040" s="92"/>
      <c r="N1040" s="93"/>
      <c r="O1040" s="84">
        <v>1</v>
      </c>
      <c r="P1040" s="85"/>
      <c r="Q1040" s="85"/>
      <c r="R1040" s="86"/>
      <c r="S1040" s="72">
        <v>2519.13</v>
      </c>
      <c r="T1040" s="73"/>
      <c r="U1040" s="73"/>
      <c r="V1040" s="74"/>
      <c r="W1040" s="87">
        <f>ABS(S1040/E1040*10^6*I1040)</f>
        <v>5.2002289592371165</v>
      </c>
      <c r="X1040" s="70"/>
      <c r="Y1040" s="70"/>
      <c r="Z1040" s="71"/>
      <c r="AA1040" s="91">
        <v>14</v>
      </c>
      <c r="AB1040" s="93"/>
      <c r="AC1040" s="91">
        <v>22</v>
      </c>
      <c r="AD1040" s="93"/>
      <c r="AE1040" s="72">
        <v>1</v>
      </c>
      <c r="AF1040" s="73"/>
      <c r="AG1040" s="74"/>
      <c r="AH1040" s="72">
        <f t="shared" si="162"/>
        <v>1.3</v>
      </c>
      <c r="AI1040" s="73"/>
      <c r="AJ1040" s="74"/>
      <c r="AK1040" s="75">
        <f>IF(AA1040&lt;25,1,IF(AC1040&lt;=12,1,(25/AA1040)^(1/4)))</f>
        <v>1</v>
      </c>
      <c r="AL1040" s="76"/>
      <c r="AM1040" s="77"/>
      <c r="AN1040" s="88">
        <f>Z1028*AH1040*AK1040</f>
        <v>65</v>
      </c>
      <c r="AO1040" s="89"/>
      <c r="AP1040" s="89"/>
      <c r="AQ1040" s="90"/>
      <c r="AR1040" s="88">
        <f>AH1029*AH1040*AK1040</f>
        <v>19.5</v>
      </c>
      <c r="AS1040" s="89"/>
      <c r="AT1040" s="89"/>
      <c r="AU1040" s="90"/>
      <c r="AV1040" s="69">
        <f>AH359</f>
        <v>1095000</v>
      </c>
      <c r="AW1040" s="70"/>
      <c r="AX1040" s="70"/>
      <c r="AY1040" s="71"/>
      <c r="AZ1040" s="69" t="str">
        <f t="shared" si="163"/>
        <v>∞</v>
      </c>
      <c r="BA1040" s="70"/>
      <c r="BB1040" s="70"/>
      <c r="BC1040" s="71"/>
      <c r="BD1040" s="72">
        <f t="shared" si="164"/>
        <v>0</v>
      </c>
      <c r="BE1040" s="73"/>
      <c r="BF1040" s="74"/>
      <c r="BG1040" s="75">
        <f>SUM(BD1040:BD1043)</f>
        <v>0</v>
      </c>
      <c r="BH1040" s="76"/>
      <c r="BI1040" s="77"/>
      <c r="BJ1040" s="114" t="str">
        <f>IF(BG1040&lt;=1,"O.K","N.G")</f>
        <v>O.K</v>
      </c>
      <c r="BK1040" s="117"/>
      <c r="BL1040" s="118"/>
    </row>
    <row r="1041" spans="2:64" ht="18.75" customHeight="1">
      <c r="B1041" s="94"/>
      <c r="C1041" s="95"/>
      <c r="D1041" s="96"/>
      <c r="E1041" s="78"/>
      <c r="F1041" s="79"/>
      <c r="G1041" s="79"/>
      <c r="H1041" s="80"/>
      <c r="I1041" s="134"/>
      <c r="J1041" s="135"/>
      <c r="K1041" s="136"/>
      <c r="L1041" s="97"/>
      <c r="M1041" s="98"/>
      <c r="N1041" s="99"/>
      <c r="O1041" s="84">
        <v>2</v>
      </c>
      <c r="P1041" s="85"/>
      <c r="Q1041" s="85"/>
      <c r="R1041" s="86"/>
      <c r="S1041" s="72">
        <v>86.87</v>
      </c>
      <c r="T1041" s="73"/>
      <c r="U1041" s="73"/>
      <c r="V1041" s="74"/>
      <c r="W1041" s="87">
        <f>ABS(S1041/E1040*10^6*I1040)</f>
        <v>0.179325358234362</v>
      </c>
      <c r="X1041" s="70"/>
      <c r="Y1041" s="70"/>
      <c r="Z1041" s="71"/>
      <c r="AA1041" s="94"/>
      <c r="AB1041" s="96"/>
      <c r="AC1041" s="94"/>
      <c r="AD1041" s="96"/>
      <c r="AE1041" s="72">
        <v>1</v>
      </c>
      <c r="AF1041" s="73"/>
      <c r="AG1041" s="74"/>
      <c r="AH1041" s="72">
        <f t="shared" si="162"/>
        <v>1.3</v>
      </c>
      <c r="AI1041" s="73"/>
      <c r="AJ1041" s="74"/>
      <c r="AK1041" s="78"/>
      <c r="AL1041" s="79"/>
      <c r="AM1041" s="80"/>
      <c r="AN1041" s="88">
        <f>Z1028*AH1041*AK1040</f>
        <v>65</v>
      </c>
      <c r="AO1041" s="89"/>
      <c r="AP1041" s="89"/>
      <c r="AQ1041" s="90"/>
      <c r="AR1041" s="88">
        <f>AH1029*AH1041*AK1040</f>
        <v>19.5</v>
      </c>
      <c r="AS1041" s="89"/>
      <c r="AT1041" s="89"/>
      <c r="AU1041" s="90"/>
      <c r="AV1041" s="69">
        <f>AH359</f>
        <v>1095000</v>
      </c>
      <c r="AW1041" s="70"/>
      <c r="AX1041" s="70"/>
      <c r="AY1041" s="71"/>
      <c r="AZ1041" s="69" t="str">
        <f t="shared" si="163"/>
        <v>∞</v>
      </c>
      <c r="BA1041" s="70"/>
      <c r="BB1041" s="70"/>
      <c r="BC1041" s="71"/>
      <c r="BD1041" s="72">
        <f t="shared" si="164"/>
        <v>0</v>
      </c>
      <c r="BE1041" s="73"/>
      <c r="BF1041" s="74"/>
      <c r="BG1041" s="78"/>
      <c r="BH1041" s="79"/>
      <c r="BI1041" s="80"/>
      <c r="BJ1041" s="137"/>
      <c r="BK1041" s="138"/>
      <c r="BL1041" s="139"/>
    </row>
    <row r="1042" spans="2:64" ht="18.75" customHeight="1">
      <c r="B1042" s="94"/>
      <c r="C1042" s="95"/>
      <c r="D1042" s="96"/>
      <c r="E1042" s="78"/>
      <c r="F1042" s="79"/>
      <c r="G1042" s="79"/>
      <c r="H1042" s="80"/>
      <c r="I1042" s="134"/>
      <c r="J1042" s="135"/>
      <c r="K1042" s="136"/>
      <c r="L1042" s="91">
        <v>2</v>
      </c>
      <c r="M1042" s="92"/>
      <c r="N1042" s="93"/>
      <c r="O1042" s="84">
        <v>1</v>
      </c>
      <c r="P1042" s="85"/>
      <c r="Q1042" s="85"/>
      <c r="R1042" s="86"/>
      <c r="S1042" s="72">
        <v>815.93</v>
      </c>
      <c r="T1042" s="73"/>
      <c r="U1042" s="73"/>
      <c r="V1042" s="74"/>
      <c r="W1042" s="87">
        <f>ABS(S1042/E1040*10^6*I1040)</f>
        <v>1.6843207038582129</v>
      </c>
      <c r="X1042" s="70"/>
      <c r="Y1042" s="70"/>
      <c r="Z1042" s="71"/>
      <c r="AA1042" s="94"/>
      <c r="AB1042" s="96"/>
      <c r="AC1042" s="94"/>
      <c r="AD1042" s="96"/>
      <c r="AE1042" s="72">
        <v>1</v>
      </c>
      <c r="AF1042" s="73"/>
      <c r="AG1042" s="74"/>
      <c r="AH1042" s="72">
        <f t="shared" si="162"/>
        <v>1.3</v>
      </c>
      <c r="AI1042" s="73"/>
      <c r="AJ1042" s="74"/>
      <c r="AK1042" s="78"/>
      <c r="AL1042" s="79"/>
      <c r="AM1042" s="80"/>
      <c r="AN1042" s="88">
        <f>Z1028*AH1042*AK1040</f>
        <v>65</v>
      </c>
      <c r="AO1042" s="89"/>
      <c r="AP1042" s="89"/>
      <c r="AQ1042" s="90"/>
      <c r="AR1042" s="88">
        <f>AH1029*AH1042*AK1040</f>
        <v>19.5</v>
      </c>
      <c r="AS1042" s="89"/>
      <c r="AT1042" s="89"/>
      <c r="AU1042" s="90"/>
      <c r="AV1042" s="69">
        <f>AH359</f>
        <v>1095000</v>
      </c>
      <c r="AW1042" s="70"/>
      <c r="AX1042" s="70"/>
      <c r="AY1042" s="71"/>
      <c r="AZ1042" s="69" t="str">
        <f t="shared" si="163"/>
        <v>∞</v>
      </c>
      <c r="BA1042" s="70"/>
      <c r="BB1042" s="70"/>
      <c r="BC1042" s="71"/>
      <c r="BD1042" s="72">
        <f t="shared" si="164"/>
        <v>0</v>
      </c>
      <c r="BE1042" s="73"/>
      <c r="BF1042" s="74"/>
      <c r="BG1042" s="78"/>
      <c r="BH1042" s="79"/>
      <c r="BI1042" s="80"/>
      <c r="BJ1042" s="137"/>
      <c r="BK1042" s="138"/>
      <c r="BL1042" s="139"/>
    </row>
    <row r="1043" spans="2:64" ht="18.75" customHeight="1">
      <c r="B1043" s="97"/>
      <c r="C1043" s="98"/>
      <c r="D1043" s="99"/>
      <c r="E1043" s="81"/>
      <c r="F1043" s="82"/>
      <c r="G1043" s="82"/>
      <c r="H1043" s="83"/>
      <c r="I1043" s="140"/>
      <c r="J1043" s="141"/>
      <c r="K1043" s="142"/>
      <c r="L1043" s="97"/>
      <c r="M1043" s="98"/>
      <c r="N1043" s="99"/>
      <c r="O1043" s="84">
        <v>2</v>
      </c>
      <c r="P1043" s="85"/>
      <c r="Q1043" s="85"/>
      <c r="R1043" s="86"/>
      <c r="S1043" s="72">
        <v>644.32</v>
      </c>
      <c r="T1043" s="73"/>
      <c r="U1043" s="73"/>
      <c r="V1043" s="74"/>
      <c r="W1043" s="87">
        <f>ABS(S1043/E1040*10^6*I1040)</f>
        <v>1.3300669370043068</v>
      </c>
      <c r="X1043" s="70"/>
      <c r="Y1043" s="70"/>
      <c r="Z1043" s="71"/>
      <c r="AA1043" s="97"/>
      <c r="AB1043" s="99"/>
      <c r="AC1043" s="97"/>
      <c r="AD1043" s="99"/>
      <c r="AE1043" s="72">
        <v>1</v>
      </c>
      <c r="AF1043" s="73"/>
      <c r="AG1043" s="74"/>
      <c r="AH1043" s="72">
        <f t="shared" si="162"/>
        <v>1.3</v>
      </c>
      <c r="AI1043" s="73"/>
      <c r="AJ1043" s="74"/>
      <c r="AK1043" s="81"/>
      <c r="AL1043" s="82"/>
      <c r="AM1043" s="83"/>
      <c r="AN1043" s="88">
        <f>Z1028*AH1043*AK1040</f>
        <v>65</v>
      </c>
      <c r="AO1043" s="89"/>
      <c r="AP1043" s="89"/>
      <c r="AQ1043" s="90"/>
      <c r="AR1043" s="88">
        <f>AH1029*AH1043*AK1040</f>
        <v>19.5</v>
      </c>
      <c r="AS1043" s="89"/>
      <c r="AT1043" s="89"/>
      <c r="AU1043" s="90"/>
      <c r="AV1043" s="69">
        <f>AH359</f>
        <v>1095000</v>
      </c>
      <c r="AW1043" s="70"/>
      <c r="AX1043" s="70"/>
      <c r="AY1043" s="71"/>
      <c r="AZ1043" s="69" t="str">
        <f t="shared" si="163"/>
        <v>∞</v>
      </c>
      <c r="BA1043" s="70"/>
      <c r="BB1043" s="70"/>
      <c r="BC1043" s="71"/>
      <c r="BD1043" s="72">
        <f t="shared" si="164"/>
        <v>0</v>
      </c>
      <c r="BE1043" s="73"/>
      <c r="BF1043" s="74"/>
      <c r="BG1043" s="81"/>
      <c r="BH1043" s="82"/>
      <c r="BI1043" s="83"/>
      <c r="BJ1043" s="122"/>
      <c r="BK1043" s="123"/>
      <c r="BL1043" s="124"/>
    </row>
    <row r="1044" spans="2:64" ht="18.75" customHeight="1">
      <c r="B1044" s="91">
        <v>401</v>
      </c>
      <c r="C1044" s="92"/>
      <c r="D1044" s="93"/>
      <c r="E1044" s="130">
        <v>228592821333.333</v>
      </c>
      <c r="F1044" s="76"/>
      <c r="G1044" s="76"/>
      <c r="H1044" s="77"/>
      <c r="I1044" s="131">
        <v>408</v>
      </c>
      <c r="J1044" s="132"/>
      <c r="K1044" s="133"/>
      <c r="L1044" s="91">
        <v>1</v>
      </c>
      <c r="M1044" s="92"/>
      <c r="N1044" s="93"/>
      <c r="O1044" s="84">
        <v>1</v>
      </c>
      <c r="P1044" s="85"/>
      <c r="Q1044" s="85"/>
      <c r="R1044" s="86"/>
      <c r="S1044" s="72">
        <v>4199.53</v>
      </c>
      <c r="T1044" s="73"/>
      <c r="U1044" s="73"/>
      <c r="V1044" s="74"/>
      <c r="W1044" s="87">
        <f>ABS(S1044/E1044*10^6*I1044)</f>
        <v>7.495459524958204</v>
      </c>
      <c r="X1044" s="70"/>
      <c r="Y1044" s="70"/>
      <c r="Z1044" s="71"/>
      <c r="AA1044" s="91">
        <v>14</v>
      </c>
      <c r="AB1044" s="93"/>
      <c r="AC1044" s="91">
        <v>22</v>
      </c>
      <c r="AD1044" s="93"/>
      <c r="AE1044" s="72">
        <v>1</v>
      </c>
      <c r="AF1044" s="73"/>
      <c r="AG1044" s="74"/>
      <c r="AH1044" s="72">
        <f t="shared" si="162"/>
        <v>1.3</v>
      </c>
      <c r="AI1044" s="73"/>
      <c r="AJ1044" s="74"/>
      <c r="AK1044" s="75">
        <f>IF(AA1044&lt;25,1,IF(AC1044&lt;=12,1,(25/AA1044)^(1/4)))</f>
        <v>1</v>
      </c>
      <c r="AL1044" s="76"/>
      <c r="AM1044" s="77"/>
      <c r="AN1044" s="88">
        <f>Z1028*AH1044*AK1044</f>
        <v>65</v>
      </c>
      <c r="AO1044" s="89"/>
      <c r="AP1044" s="89"/>
      <c r="AQ1044" s="90"/>
      <c r="AR1044" s="88">
        <f>AH1029*AH1044*AK1044</f>
        <v>19.5</v>
      </c>
      <c r="AS1044" s="89"/>
      <c r="AT1044" s="89"/>
      <c r="AU1044" s="90"/>
      <c r="AV1044" s="69">
        <f>AH359</f>
        <v>1095000</v>
      </c>
      <c r="AW1044" s="70"/>
      <c r="AX1044" s="70"/>
      <c r="AY1044" s="71"/>
      <c r="AZ1044" s="69" t="str">
        <f t="shared" si="163"/>
        <v>∞</v>
      </c>
      <c r="BA1044" s="70"/>
      <c r="BB1044" s="70"/>
      <c r="BC1044" s="71"/>
      <c r="BD1044" s="72">
        <f t="shared" si="164"/>
        <v>0</v>
      </c>
      <c r="BE1044" s="73"/>
      <c r="BF1044" s="74"/>
      <c r="BG1044" s="75">
        <f>SUM(BD1044:BD1047)</f>
        <v>0</v>
      </c>
      <c r="BH1044" s="76"/>
      <c r="BI1044" s="77"/>
      <c r="BJ1044" s="114" t="str">
        <f>IF(BG1044&lt;=1,"O.K","N.G")</f>
        <v>O.K</v>
      </c>
      <c r="BK1044" s="117"/>
      <c r="BL1044" s="118"/>
    </row>
    <row r="1045" spans="2:64" ht="18.75" customHeight="1">
      <c r="B1045" s="94"/>
      <c r="C1045" s="95"/>
      <c r="D1045" s="96"/>
      <c r="E1045" s="78"/>
      <c r="F1045" s="79"/>
      <c r="G1045" s="79"/>
      <c r="H1045" s="80"/>
      <c r="I1045" s="134"/>
      <c r="J1045" s="135"/>
      <c r="K1045" s="136"/>
      <c r="L1045" s="97"/>
      <c r="M1045" s="98"/>
      <c r="N1045" s="99"/>
      <c r="O1045" s="84">
        <v>2</v>
      </c>
      <c r="P1045" s="85"/>
      <c r="Q1045" s="85"/>
      <c r="R1045" s="86"/>
      <c r="S1045" s="72">
        <v>168.83</v>
      </c>
      <c r="T1045" s="73"/>
      <c r="U1045" s="73"/>
      <c r="V1045" s="74"/>
      <c r="W1045" s="87">
        <f>ABS(S1045/E1044*10^6*I1044)</f>
        <v>0.3013333472075908</v>
      </c>
      <c r="X1045" s="70"/>
      <c r="Y1045" s="70"/>
      <c r="Z1045" s="71"/>
      <c r="AA1045" s="94"/>
      <c r="AB1045" s="96"/>
      <c r="AC1045" s="94"/>
      <c r="AD1045" s="96"/>
      <c r="AE1045" s="72">
        <v>1</v>
      </c>
      <c r="AF1045" s="73"/>
      <c r="AG1045" s="74"/>
      <c r="AH1045" s="72">
        <f t="shared" si="162"/>
        <v>1.3</v>
      </c>
      <c r="AI1045" s="73"/>
      <c r="AJ1045" s="74"/>
      <c r="AK1045" s="78"/>
      <c r="AL1045" s="79"/>
      <c r="AM1045" s="80"/>
      <c r="AN1045" s="88">
        <f>Z1028*AH1045*AK1044</f>
        <v>65</v>
      </c>
      <c r="AO1045" s="89"/>
      <c r="AP1045" s="89"/>
      <c r="AQ1045" s="90"/>
      <c r="AR1045" s="88">
        <f>AH1029*AH1045*AK1044</f>
        <v>19.5</v>
      </c>
      <c r="AS1045" s="89"/>
      <c r="AT1045" s="89"/>
      <c r="AU1045" s="90"/>
      <c r="AV1045" s="69">
        <f>AH359</f>
        <v>1095000</v>
      </c>
      <c r="AW1045" s="70"/>
      <c r="AX1045" s="70"/>
      <c r="AY1045" s="71"/>
      <c r="AZ1045" s="69" t="str">
        <f t="shared" si="163"/>
        <v>∞</v>
      </c>
      <c r="BA1045" s="70"/>
      <c r="BB1045" s="70"/>
      <c r="BC1045" s="71"/>
      <c r="BD1045" s="72">
        <f t="shared" si="164"/>
        <v>0</v>
      </c>
      <c r="BE1045" s="73"/>
      <c r="BF1045" s="74"/>
      <c r="BG1045" s="78"/>
      <c r="BH1045" s="79"/>
      <c r="BI1045" s="80"/>
      <c r="BJ1045" s="137"/>
      <c r="BK1045" s="138"/>
      <c r="BL1045" s="139"/>
    </row>
    <row r="1046" spans="2:64" ht="18.75" customHeight="1">
      <c r="B1046" s="94"/>
      <c r="C1046" s="95"/>
      <c r="D1046" s="96"/>
      <c r="E1046" s="78"/>
      <c r="F1046" s="79"/>
      <c r="G1046" s="79"/>
      <c r="H1046" s="80"/>
      <c r="I1046" s="134"/>
      <c r="J1046" s="135"/>
      <c r="K1046" s="136"/>
      <c r="L1046" s="91">
        <v>2</v>
      </c>
      <c r="M1046" s="92"/>
      <c r="N1046" s="93"/>
      <c r="O1046" s="84">
        <v>1</v>
      </c>
      <c r="P1046" s="85"/>
      <c r="Q1046" s="85"/>
      <c r="R1046" s="86"/>
      <c r="S1046" s="72">
        <v>1514.45</v>
      </c>
      <c r="T1046" s="73"/>
      <c r="U1046" s="73"/>
      <c r="V1046" s="74"/>
      <c r="W1046" s="87">
        <f>ABS(S1046/E1044*10^6*I1044)</f>
        <v>2.7030402634516135</v>
      </c>
      <c r="X1046" s="70"/>
      <c r="Y1046" s="70"/>
      <c r="Z1046" s="71"/>
      <c r="AA1046" s="94"/>
      <c r="AB1046" s="96"/>
      <c r="AC1046" s="94"/>
      <c r="AD1046" s="96"/>
      <c r="AE1046" s="72">
        <v>1</v>
      </c>
      <c r="AF1046" s="73"/>
      <c r="AG1046" s="74"/>
      <c r="AH1046" s="72">
        <f t="shared" si="162"/>
        <v>1.3</v>
      </c>
      <c r="AI1046" s="73"/>
      <c r="AJ1046" s="74"/>
      <c r="AK1046" s="78"/>
      <c r="AL1046" s="79"/>
      <c r="AM1046" s="80"/>
      <c r="AN1046" s="88">
        <f>Z1028*AH1046*AK1044</f>
        <v>65</v>
      </c>
      <c r="AO1046" s="89"/>
      <c r="AP1046" s="89"/>
      <c r="AQ1046" s="90"/>
      <c r="AR1046" s="88">
        <f>AH1029*AH1046*AK1044</f>
        <v>19.5</v>
      </c>
      <c r="AS1046" s="89"/>
      <c r="AT1046" s="89"/>
      <c r="AU1046" s="90"/>
      <c r="AV1046" s="69">
        <f>AH359</f>
        <v>1095000</v>
      </c>
      <c r="AW1046" s="70"/>
      <c r="AX1046" s="70"/>
      <c r="AY1046" s="71"/>
      <c r="AZ1046" s="69" t="str">
        <f t="shared" si="163"/>
        <v>∞</v>
      </c>
      <c r="BA1046" s="70"/>
      <c r="BB1046" s="70"/>
      <c r="BC1046" s="71"/>
      <c r="BD1046" s="72">
        <f t="shared" si="164"/>
        <v>0</v>
      </c>
      <c r="BE1046" s="73"/>
      <c r="BF1046" s="74"/>
      <c r="BG1046" s="78"/>
      <c r="BH1046" s="79"/>
      <c r="BI1046" s="80"/>
      <c r="BJ1046" s="137"/>
      <c r="BK1046" s="138"/>
      <c r="BL1046" s="139"/>
    </row>
    <row r="1047" spans="2:64" ht="18.75" customHeight="1">
      <c r="B1047" s="97"/>
      <c r="C1047" s="98"/>
      <c r="D1047" s="99"/>
      <c r="E1047" s="81"/>
      <c r="F1047" s="82"/>
      <c r="G1047" s="82"/>
      <c r="H1047" s="83"/>
      <c r="I1047" s="140"/>
      <c r="J1047" s="141"/>
      <c r="K1047" s="142"/>
      <c r="L1047" s="97"/>
      <c r="M1047" s="98"/>
      <c r="N1047" s="99"/>
      <c r="O1047" s="84">
        <v>2</v>
      </c>
      <c r="P1047" s="85"/>
      <c r="Q1047" s="85"/>
      <c r="R1047" s="86"/>
      <c r="S1047" s="72">
        <v>87.89</v>
      </c>
      <c r="T1047" s="73"/>
      <c r="U1047" s="73"/>
      <c r="V1047" s="74"/>
      <c r="W1047" s="87">
        <f>ABS(S1047/E1044*10^6*I1044)</f>
        <v>0.1568689681103782</v>
      </c>
      <c r="X1047" s="70"/>
      <c r="Y1047" s="70"/>
      <c r="Z1047" s="71"/>
      <c r="AA1047" s="97"/>
      <c r="AB1047" s="99"/>
      <c r="AC1047" s="97"/>
      <c r="AD1047" s="99"/>
      <c r="AE1047" s="72">
        <v>1</v>
      </c>
      <c r="AF1047" s="73"/>
      <c r="AG1047" s="74"/>
      <c r="AH1047" s="72">
        <f t="shared" si="162"/>
        <v>1.3</v>
      </c>
      <c r="AI1047" s="73"/>
      <c r="AJ1047" s="74"/>
      <c r="AK1047" s="81"/>
      <c r="AL1047" s="82"/>
      <c r="AM1047" s="83"/>
      <c r="AN1047" s="88">
        <f>Z1028*AH1047*AK1044</f>
        <v>65</v>
      </c>
      <c r="AO1047" s="89"/>
      <c r="AP1047" s="89"/>
      <c r="AQ1047" s="90"/>
      <c r="AR1047" s="88">
        <f>AH1029*AH1047*AK1044</f>
        <v>19.5</v>
      </c>
      <c r="AS1047" s="89"/>
      <c r="AT1047" s="89"/>
      <c r="AU1047" s="90"/>
      <c r="AV1047" s="69">
        <f>AH359</f>
        <v>1095000</v>
      </c>
      <c r="AW1047" s="70"/>
      <c r="AX1047" s="70"/>
      <c r="AY1047" s="71"/>
      <c r="AZ1047" s="69" t="str">
        <f t="shared" si="163"/>
        <v>∞</v>
      </c>
      <c r="BA1047" s="70"/>
      <c r="BB1047" s="70"/>
      <c r="BC1047" s="71"/>
      <c r="BD1047" s="72">
        <f t="shared" si="164"/>
        <v>0</v>
      </c>
      <c r="BE1047" s="73"/>
      <c r="BF1047" s="74"/>
      <c r="BG1047" s="81"/>
      <c r="BH1047" s="82"/>
      <c r="BI1047" s="83"/>
      <c r="BJ1047" s="122"/>
      <c r="BK1047" s="123"/>
      <c r="BL1047" s="124"/>
    </row>
    <row r="1048" spans="2:64" ht="18.75" customHeight="1">
      <c r="B1048" s="91">
        <v>501</v>
      </c>
      <c r="C1048" s="92"/>
      <c r="D1048" s="93"/>
      <c r="E1048" s="130">
        <v>228592821333.333</v>
      </c>
      <c r="F1048" s="76"/>
      <c r="G1048" s="76"/>
      <c r="H1048" s="77"/>
      <c r="I1048" s="131">
        <v>408</v>
      </c>
      <c r="J1048" s="132"/>
      <c r="K1048" s="133"/>
      <c r="L1048" s="91">
        <v>1</v>
      </c>
      <c r="M1048" s="92"/>
      <c r="N1048" s="93"/>
      <c r="O1048" s="84">
        <v>1</v>
      </c>
      <c r="P1048" s="85"/>
      <c r="Q1048" s="85"/>
      <c r="R1048" s="86"/>
      <c r="S1048" s="72">
        <v>5102.12</v>
      </c>
      <c r="T1048" s="73"/>
      <c r="U1048" s="73"/>
      <c r="V1048" s="74"/>
      <c r="W1048" s="87">
        <f>ABS(S1048/E1048*10^6*I1048)</f>
        <v>9.106431898683843</v>
      </c>
      <c r="X1048" s="70"/>
      <c r="Y1048" s="70"/>
      <c r="Z1048" s="71"/>
      <c r="AA1048" s="91">
        <v>14</v>
      </c>
      <c r="AB1048" s="93"/>
      <c r="AC1048" s="91">
        <v>22</v>
      </c>
      <c r="AD1048" s="93"/>
      <c r="AE1048" s="72">
        <v>1</v>
      </c>
      <c r="AF1048" s="73"/>
      <c r="AG1048" s="74"/>
      <c r="AH1048" s="72">
        <f t="shared" si="162"/>
        <v>1.3</v>
      </c>
      <c r="AI1048" s="73"/>
      <c r="AJ1048" s="74"/>
      <c r="AK1048" s="75">
        <f>IF(AA1048&lt;25,1,IF(AC1048&lt;=12,1,(25/AA1048)^(1/4)))</f>
        <v>1</v>
      </c>
      <c r="AL1048" s="76"/>
      <c r="AM1048" s="77"/>
      <c r="AN1048" s="88">
        <f>Z1028*AH1048*AK1048</f>
        <v>65</v>
      </c>
      <c r="AO1048" s="89"/>
      <c r="AP1048" s="89"/>
      <c r="AQ1048" s="90"/>
      <c r="AR1048" s="88">
        <f>AH1029*AH1048*AK1048</f>
        <v>19.5</v>
      </c>
      <c r="AS1048" s="89"/>
      <c r="AT1048" s="89"/>
      <c r="AU1048" s="90"/>
      <c r="AV1048" s="69">
        <f>AH359</f>
        <v>1095000</v>
      </c>
      <c r="AW1048" s="70"/>
      <c r="AX1048" s="70"/>
      <c r="AY1048" s="71"/>
      <c r="AZ1048" s="69" t="str">
        <f t="shared" si="163"/>
        <v>∞</v>
      </c>
      <c r="BA1048" s="70"/>
      <c r="BB1048" s="70"/>
      <c r="BC1048" s="71"/>
      <c r="BD1048" s="72">
        <f t="shared" si="164"/>
        <v>0</v>
      </c>
      <c r="BE1048" s="73"/>
      <c r="BF1048" s="74"/>
      <c r="BG1048" s="75">
        <f>SUM(BD1048:BD1051)</f>
        <v>0</v>
      </c>
      <c r="BH1048" s="76"/>
      <c r="BI1048" s="77"/>
      <c r="BJ1048" s="114" t="str">
        <f>IF(BG1048&lt;=1,"O.K","N.G")</f>
        <v>O.K</v>
      </c>
      <c r="BK1048" s="117"/>
      <c r="BL1048" s="118"/>
    </row>
    <row r="1049" spans="2:64" ht="18.75" customHeight="1">
      <c r="B1049" s="94"/>
      <c r="C1049" s="95"/>
      <c r="D1049" s="96"/>
      <c r="E1049" s="78"/>
      <c r="F1049" s="79"/>
      <c r="G1049" s="79"/>
      <c r="H1049" s="80"/>
      <c r="I1049" s="134"/>
      <c r="J1049" s="135"/>
      <c r="K1049" s="136"/>
      <c r="L1049" s="97"/>
      <c r="M1049" s="98"/>
      <c r="N1049" s="99"/>
      <c r="O1049" s="84">
        <v>2</v>
      </c>
      <c r="P1049" s="85"/>
      <c r="Q1049" s="85"/>
      <c r="R1049" s="86"/>
      <c r="S1049" s="72">
        <v>250.19</v>
      </c>
      <c r="T1049" s="73"/>
      <c r="U1049" s="73"/>
      <c r="V1049" s="74"/>
      <c r="W1049" s="87">
        <f>ABS(S1049/E1048*10^6*I1048)</f>
        <v>0.4465473561444479</v>
      </c>
      <c r="X1049" s="70"/>
      <c r="Y1049" s="70"/>
      <c r="Z1049" s="71"/>
      <c r="AA1049" s="94"/>
      <c r="AB1049" s="96"/>
      <c r="AC1049" s="94"/>
      <c r="AD1049" s="96"/>
      <c r="AE1049" s="72">
        <v>1</v>
      </c>
      <c r="AF1049" s="73"/>
      <c r="AG1049" s="74"/>
      <c r="AH1049" s="72">
        <f t="shared" si="162"/>
        <v>1.3</v>
      </c>
      <c r="AI1049" s="73"/>
      <c r="AJ1049" s="74"/>
      <c r="AK1049" s="78"/>
      <c r="AL1049" s="79"/>
      <c r="AM1049" s="80"/>
      <c r="AN1049" s="88">
        <f>Z1028*AH1049*AK1048</f>
        <v>65</v>
      </c>
      <c r="AO1049" s="89"/>
      <c r="AP1049" s="89"/>
      <c r="AQ1049" s="90"/>
      <c r="AR1049" s="88">
        <f>AH1029*AH1049*AK1048</f>
        <v>19.5</v>
      </c>
      <c r="AS1049" s="89"/>
      <c r="AT1049" s="89"/>
      <c r="AU1049" s="90"/>
      <c r="AV1049" s="69">
        <f>AH359</f>
        <v>1095000</v>
      </c>
      <c r="AW1049" s="70"/>
      <c r="AX1049" s="70"/>
      <c r="AY1049" s="71"/>
      <c r="AZ1049" s="69" t="str">
        <f t="shared" si="163"/>
        <v>∞</v>
      </c>
      <c r="BA1049" s="70"/>
      <c r="BB1049" s="70"/>
      <c r="BC1049" s="71"/>
      <c r="BD1049" s="72">
        <f t="shared" si="164"/>
        <v>0</v>
      </c>
      <c r="BE1049" s="73"/>
      <c r="BF1049" s="74"/>
      <c r="BG1049" s="78"/>
      <c r="BH1049" s="79"/>
      <c r="BI1049" s="80"/>
      <c r="BJ1049" s="137"/>
      <c r="BK1049" s="138"/>
      <c r="BL1049" s="139"/>
    </row>
    <row r="1050" spans="2:64" ht="18.75" customHeight="1">
      <c r="B1050" s="94"/>
      <c r="C1050" s="95"/>
      <c r="D1050" s="96"/>
      <c r="E1050" s="78"/>
      <c r="F1050" s="79"/>
      <c r="G1050" s="79"/>
      <c r="H1050" s="80"/>
      <c r="I1050" s="134"/>
      <c r="J1050" s="135"/>
      <c r="K1050" s="136"/>
      <c r="L1050" s="91">
        <v>2</v>
      </c>
      <c r="M1050" s="92"/>
      <c r="N1050" s="93"/>
      <c r="O1050" s="84">
        <v>1</v>
      </c>
      <c r="P1050" s="85"/>
      <c r="Q1050" s="85"/>
      <c r="R1050" s="86"/>
      <c r="S1050" s="72">
        <v>1945.68</v>
      </c>
      <c r="T1050" s="73"/>
      <c r="U1050" s="73"/>
      <c r="V1050" s="74"/>
      <c r="W1050" s="87">
        <f>ABS(S1050/E1048*10^6*I1048)</f>
        <v>3.47271377714189</v>
      </c>
      <c r="X1050" s="70"/>
      <c r="Y1050" s="70"/>
      <c r="Z1050" s="71"/>
      <c r="AA1050" s="94"/>
      <c r="AB1050" s="96"/>
      <c r="AC1050" s="94"/>
      <c r="AD1050" s="96"/>
      <c r="AE1050" s="72">
        <v>1</v>
      </c>
      <c r="AF1050" s="73"/>
      <c r="AG1050" s="74"/>
      <c r="AH1050" s="72">
        <f t="shared" si="162"/>
        <v>1.3</v>
      </c>
      <c r="AI1050" s="73"/>
      <c r="AJ1050" s="74"/>
      <c r="AK1050" s="78"/>
      <c r="AL1050" s="79"/>
      <c r="AM1050" s="80"/>
      <c r="AN1050" s="88">
        <f>Z1028*AH1050*AK1048</f>
        <v>65</v>
      </c>
      <c r="AO1050" s="89"/>
      <c r="AP1050" s="89"/>
      <c r="AQ1050" s="90"/>
      <c r="AR1050" s="88">
        <f>AH1029*AH1050*AK1048</f>
        <v>19.5</v>
      </c>
      <c r="AS1050" s="89"/>
      <c r="AT1050" s="89"/>
      <c r="AU1050" s="90"/>
      <c r="AV1050" s="69">
        <f>AH359</f>
        <v>1095000</v>
      </c>
      <c r="AW1050" s="70"/>
      <c r="AX1050" s="70"/>
      <c r="AY1050" s="71"/>
      <c r="AZ1050" s="69" t="str">
        <f t="shared" si="163"/>
        <v>∞</v>
      </c>
      <c r="BA1050" s="70"/>
      <c r="BB1050" s="70"/>
      <c r="BC1050" s="71"/>
      <c r="BD1050" s="72">
        <f t="shared" si="164"/>
        <v>0</v>
      </c>
      <c r="BE1050" s="73"/>
      <c r="BF1050" s="74"/>
      <c r="BG1050" s="78"/>
      <c r="BH1050" s="79"/>
      <c r="BI1050" s="80"/>
      <c r="BJ1050" s="137"/>
      <c r="BK1050" s="138"/>
      <c r="BL1050" s="139"/>
    </row>
    <row r="1051" spans="2:64" ht="18.75" customHeight="1">
      <c r="B1051" s="97"/>
      <c r="C1051" s="98"/>
      <c r="D1051" s="99"/>
      <c r="E1051" s="81"/>
      <c r="F1051" s="82"/>
      <c r="G1051" s="82"/>
      <c r="H1051" s="83"/>
      <c r="I1051" s="140"/>
      <c r="J1051" s="141"/>
      <c r="K1051" s="142"/>
      <c r="L1051" s="97"/>
      <c r="M1051" s="98"/>
      <c r="N1051" s="99"/>
      <c r="O1051" s="84">
        <v>2</v>
      </c>
      <c r="P1051" s="85"/>
      <c r="Q1051" s="85"/>
      <c r="R1051" s="86"/>
      <c r="S1051" s="72">
        <v>128.87</v>
      </c>
      <c r="T1051" s="73"/>
      <c r="U1051" s="73"/>
      <c r="V1051" s="74"/>
      <c r="W1051" s="87">
        <f>ABS(S1051/E1048*10^6*I1048)</f>
        <v>0.23001142246426715</v>
      </c>
      <c r="X1051" s="70"/>
      <c r="Y1051" s="70"/>
      <c r="Z1051" s="71"/>
      <c r="AA1051" s="97"/>
      <c r="AB1051" s="99"/>
      <c r="AC1051" s="97"/>
      <c r="AD1051" s="99"/>
      <c r="AE1051" s="72">
        <v>1</v>
      </c>
      <c r="AF1051" s="73"/>
      <c r="AG1051" s="74"/>
      <c r="AH1051" s="72">
        <f t="shared" si="162"/>
        <v>1.3</v>
      </c>
      <c r="AI1051" s="73"/>
      <c r="AJ1051" s="74"/>
      <c r="AK1051" s="81"/>
      <c r="AL1051" s="82"/>
      <c r="AM1051" s="83"/>
      <c r="AN1051" s="88">
        <f>Z1028*AH1051*AK1048</f>
        <v>65</v>
      </c>
      <c r="AO1051" s="89"/>
      <c r="AP1051" s="89"/>
      <c r="AQ1051" s="90"/>
      <c r="AR1051" s="88">
        <f>AH1029*AH1051*AK1048</f>
        <v>19.5</v>
      </c>
      <c r="AS1051" s="89"/>
      <c r="AT1051" s="89"/>
      <c r="AU1051" s="90"/>
      <c r="AV1051" s="69">
        <f>AH359</f>
        <v>1095000</v>
      </c>
      <c r="AW1051" s="70"/>
      <c r="AX1051" s="70"/>
      <c r="AY1051" s="71"/>
      <c r="AZ1051" s="69" t="str">
        <f t="shared" si="163"/>
        <v>∞</v>
      </c>
      <c r="BA1051" s="70"/>
      <c r="BB1051" s="70"/>
      <c r="BC1051" s="71"/>
      <c r="BD1051" s="72">
        <f t="shared" si="164"/>
        <v>0</v>
      </c>
      <c r="BE1051" s="73"/>
      <c r="BF1051" s="74"/>
      <c r="BG1051" s="81"/>
      <c r="BH1051" s="82"/>
      <c r="BI1051" s="83"/>
      <c r="BJ1051" s="122"/>
      <c r="BK1051" s="123"/>
      <c r="BL1051" s="124"/>
    </row>
    <row r="1052" spans="2:64" ht="18.75" customHeight="1">
      <c r="B1052" s="91">
        <v>601</v>
      </c>
      <c r="C1052" s="92"/>
      <c r="D1052" s="93"/>
      <c r="E1052" s="130">
        <v>195223979166.666</v>
      </c>
      <c r="F1052" s="76"/>
      <c r="G1052" s="76"/>
      <c r="H1052" s="77"/>
      <c r="I1052" s="131">
        <v>403</v>
      </c>
      <c r="J1052" s="132"/>
      <c r="K1052" s="133"/>
      <c r="L1052" s="91">
        <v>1</v>
      </c>
      <c r="M1052" s="92"/>
      <c r="N1052" s="93"/>
      <c r="O1052" s="84">
        <v>1</v>
      </c>
      <c r="P1052" s="85"/>
      <c r="Q1052" s="85"/>
      <c r="R1052" s="86"/>
      <c r="S1052" s="72">
        <v>5294.56</v>
      </c>
      <c r="T1052" s="73"/>
      <c r="U1052" s="73"/>
      <c r="V1052" s="74"/>
      <c r="W1052" s="87">
        <f>ABS(S1052/E1052*10^6*I1052)</f>
        <v>10.929536879167994</v>
      </c>
      <c r="X1052" s="70"/>
      <c r="Y1052" s="70"/>
      <c r="Z1052" s="71"/>
      <c r="AA1052" s="91">
        <v>14</v>
      </c>
      <c r="AB1052" s="93"/>
      <c r="AC1052" s="91">
        <v>22</v>
      </c>
      <c r="AD1052" s="93"/>
      <c r="AE1052" s="72">
        <v>1</v>
      </c>
      <c r="AF1052" s="73"/>
      <c r="AG1052" s="74"/>
      <c r="AH1052" s="72">
        <f t="shared" si="162"/>
        <v>1.3</v>
      </c>
      <c r="AI1052" s="73"/>
      <c r="AJ1052" s="74"/>
      <c r="AK1052" s="75">
        <f>IF(AA1052&lt;25,1,IF(AC1052&lt;=12,1,(25/AA1052)^(1/4)))</f>
        <v>1</v>
      </c>
      <c r="AL1052" s="76"/>
      <c r="AM1052" s="77"/>
      <c r="AN1052" s="88">
        <f>Z1028*AH1052*AK1052</f>
        <v>65</v>
      </c>
      <c r="AO1052" s="89"/>
      <c r="AP1052" s="89"/>
      <c r="AQ1052" s="90"/>
      <c r="AR1052" s="88">
        <f>AH1029*AH1052*AK1052</f>
        <v>19.5</v>
      </c>
      <c r="AS1052" s="89"/>
      <c r="AT1052" s="89"/>
      <c r="AU1052" s="90"/>
      <c r="AV1052" s="69">
        <f>AH359</f>
        <v>1095000</v>
      </c>
      <c r="AW1052" s="70"/>
      <c r="AX1052" s="70"/>
      <c r="AY1052" s="71"/>
      <c r="AZ1052" s="69" t="str">
        <f t="shared" si="163"/>
        <v>∞</v>
      </c>
      <c r="BA1052" s="70"/>
      <c r="BB1052" s="70"/>
      <c r="BC1052" s="71"/>
      <c r="BD1052" s="72">
        <f t="shared" si="164"/>
        <v>0</v>
      </c>
      <c r="BE1052" s="73"/>
      <c r="BF1052" s="74"/>
      <c r="BG1052" s="75">
        <f>SUM(BD1052:BD1055)</f>
        <v>0</v>
      </c>
      <c r="BH1052" s="76"/>
      <c r="BI1052" s="77"/>
      <c r="BJ1052" s="114" t="str">
        <f>IF(BG1052&lt;=1,"O.K","N.G")</f>
        <v>O.K</v>
      </c>
      <c r="BK1052" s="117"/>
      <c r="BL1052" s="118"/>
    </row>
    <row r="1053" spans="2:64" ht="18.75" customHeight="1">
      <c r="B1053" s="94"/>
      <c r="C1053" s="95"/>
      <c r="D1053" s="96"/>
      <c r="E1053" s="78"/>
      <c r="F1053" s="79"/>
      <c r="G1053" s="79"/>
      <c r="H1053" s="80"/>
      <c r="I1053" s="134"/>
      <c r="J1053" s="135"/>
      <c r="K1053" s="136"/>
      <c r="L1053" s="97"/>
      <c r="M1053" s="98"/>
      <c r="N1053" s="99"/>
      <c r="O1053" s="84">
        <v>2</v>
      </c>
      <c r="P1053" s="85"/>
      <c r="Q1053" s="85"/>
      <c r="R1053" s="86"/>
      <c r="S1053" s="72">
        <v>329.88</v>
      </c>
      <c r="T1053" s="73"/>
      <c r="U1053" s="73"/>
      <c r="V1053" s="74"/>
      <c r="W1053" s="87">
        <f>ABS(S1053/E1052*10^6*I1052)</f>
        <v>0.6809698304863743</v>
      </c>
      <c r="X1053" s="70"/>
      <c r="Y1053" s="70"/>
      <c r="Z1053" s="71"/>
      <c r="AA1053" s="94"/>
      <c r="AB1053" s="96"/>
      <c r="AC1053" s="94"/>
      <c r="AD1053" s="96"/>
      <c r="AE1053" s="72">
        <v>1</v>
      </c>
      <c r="AF1053" s="73"/>
      <c r="AG1053" s="74"/>
      <c r="AH1053" s="72">
        <f t="shared" si="162"/>
        <v>1.3</v>
      </c>
      <c r="AI1053" s="73"/>
      <c r="AJ1053" s="74"/>
      <c r="AK1053" s="78"/>
      <c r="AL1053" s="79"/>
      <c r="AM1053" s="80"/>
      <c r="AN1053" s="88">
        <f>Z1028*AH1053*AK1052</f>
        <v>65</v>
      </c>
      <c r="AO1053" s="89"/>
      <c r="AP1053" s="89"/>
      <c r="AQ1053" s="90"/>
      <c r="AR1053" s="88">
        <f>AH1029*AH1053*AK1052</f>
        <v>19.5</v>
      </c>
      <c r="AS1053" s="89"/>
      <c r="AT1053" s="89"/>
      <c r="AU1053" s="90"/>
      <c r="AV1053" s="69">
        <f>AH359</f>
        <v>1095000</v>
      </c>
      <c r="AW1053" s="70"/>
      <c r="AX1053" s="70"/>
      <c r="AY1053" s="71"/>
      <c r="AZ1053" s="69" t="str">
        <f t="shared" si="163"/>
        <v>∞</v>
      </c>
      <c r="BA1053" s="70"/>
      <c r="BB1053" s="70"/>
      <c r="BC1053" s="71"/>
      <c r="BD1053" s="72">
        <f t="shared" si="164"/>
        <v>0</v>
      </c>
      <c r="BE1053" s="73"/>
      <c r="BF1053" s="74"/>
      <c r="BG1053" s="78"/>
      <c r="BH1053" s="79"/>
      <c r="BI1053" s="80"/>
      <c r="BJ1053" s="137"/>
      <c r="BK1053" s="138"/>
      <c r="BL1053" s="139"/>
    </row>
    <row r="1054" spans="2:64" ht="18.75" customHeight="1">
      <c r="B1054" s="94"/>
      <c r="C1054" s="95"/>
      <c r="D1054" s="96"/>
      <c r="E1054" s="78"/>
      <c r="F1054" s="79"/>
      <c r="G1054" s="79"/>
      <c r="H1054" s="80"/>
      <c r="I1054" s="134"/>
      <c r="J1054" s="135"/>
      <c r="K1054" s="136"/>
      <c r="L1054" s="91">
        <v>2</v>
      </c>
      <c r="M1054" s="92"/>
      <c r="N1054" s="93"/>
      <c r="O1054" s="84">
        <v>1</v>
      </c>
      <c r="P1054" s="85"/>
      <c r="Q1054" s="85"/>
      <c r="R1054" s="86"/>
      <c r="S1054" s="72">
        <v>2063.58</v>
      </c>
      <c r="T1054" s="73"/>
      <c r="U1054" s="73"/>
      <c r="V1054" s="74"/>
      <c r="W1054" s="87">
        <f>ABS(S1054/E1052*10^6*I1052)</f>
        <v>4.259839101476514</v>
      </c>
      <c r="X1054" s="70"/>
      <c r="Y1054" s="70"/>
      <c r="Z1054" s="71"/>
      <c r="AA1054" s="94"/>
      <c r="AB1054" s="96"/>
      <c r="AC1054" s="94"/>
      <c r="AD1054" s="96"/>
      <c r="AE1054" s="72">
        <v>1</v>
      </c>
      <c r="AF1054" s="73"/>
      <c r="AG1054" s="74"/>
      <c r="AH1054" s="72">
        <f t="shared" si="162"/>
        <v>1.3</v>
      </c>
      <c r="AI1054" s="73"/>
      <c r="AJ1054" s="74"/>
      <c r="AK1054" s="78"/>
      <c r="AL1054" s="79"/>
      <c r="AM1054" s="80"/>
      <c r="AN1054" s="88">
        <f>Z1028*AH1054*AK1052</f>
        <v>65</v>
      </c>
      <c r="AO1054" s="89"/>
      <c r="AP1054" s="89"/>
      <c r="AQ1054" s="90"/>
      <c r="AR1054" s="88">
        <f>AH1029*AH1054*AK1052</f>
        <v>19.5</v>
      </c>
      <c r="AS1054" s="89"/>
      <c r="AT1054" s="89"/>
      <c r="AU1054" s="90"/>
      <c r="AV1054" s="69">
        <f>AH359</f>
        <v>1095000</v>
      </c>
      <c r="AW1054" s="70"/>
      <c r="AX1054" s="70"/>
      <c r="AY1054" s="71"/>
      <c r="AZ1054" s="69" t="str">
        <f t="shared" si="163"/>
        <v>∞</v>
      </c>
      <c r="BA1054" s="70"/>
      <c r="BB1054" s="70"/>
      <c r="BC1054" s="71"/>
      <c r="BD1054" s="72">
        <f t="shared" si="164"/>
        <v>0</v>
      </c>
      <c r="BE1054" s="73"/>
      <c r="BF1054" s="74"/>
      <c r="BG1054" s="78"/>
      <c r="BH1054" s="79"/>
      <c r="BI1054" s="80"/>
      <c r="BJ1054" s="137"/>
      <c r="BK1054" s="138"/>
      <c r="BL1054" s="139"/>
    </row>
    <row r="1055" spans="2:64" ht="18.75" customHeight="1">
      <c r="B1055" s="97"/>
      <c r="C1055" s="98"/>
      <c r="D1055" s="99"/>
      <c r="E1055" s="81"/>
      <c r="F1055" s="82"/>
      <c r="G1055" s="82"/>
      <c r="H1055" s="83"/>
      <c r="I1055" s="140"/>
      <c r="J1055" s="141"/>
      <c r="K1055" s="142"/>
      <c r="L1055" s="97"/>
      <c r="M1055" s="98"/>
      <c r="N1055" s="99"/>
      <c r="O1055" s="84">
        <v>2</v>
      </c>
      <c r="P1055" s="85"/>
      <c r="Q1055" s="85"/>
      <c r="R1055" s="86"/>
      <c r="S1055" s="72">
        <v>165.92</v>
      </c>
      <c r="T1055" s="73"/>
      <c r="U1055" s="73"/>
      <c r="V1055" s="74"/>
      <c r="W1055" s="87">
        <f>ABS(S1055/E1052*10^6*I1052)</f>
        <v>0.34250792492512194</v>
      </c>
      <c r="X1055" s="70"/>
      <c r="Y1055" s="70"/>
      <c r="Z1055" s="71"/>
      <c r="AA1055" s="97"/>
      <c r="AB1055" s="99"/>
      <c r="AC1055" s="97"/>
      <c r="AD1055" s="99"/>
      <c r="AE1055" s="72">
        <v>1</v>
      </c>
      <c r="AF1055" s="73"/>
      <c r="AG1055" s="74"/>
      <c r="AH1055" s="72">
        <f t="shared" si="162"/>
        <v>1.3</v>
      </c>
      <c r="AI1055" s="73"/>
      <c r="AJ1055" s="74"/>
      <c r="AK1055" s="81"/>
      <c r="AL1055" s="82"/>
      <c r="AM1055" s="83"/>
      <c r="AN1055" s="88">
        <f>Z1028*AH1055*AK1052</f>
        <v>65</v>
      </c>
      <c r="AO1055" s="89"/>
      <c r="AP1055" s="89"/>
      <c r="AQ1055" s="90"/>
      <c r="AR1055" s="88">
        <f>AH1029*AH1055*AK1052</f>
        <v>19.5</v>
      </c>
      <c r="AS1055" s="89"/>
      <c r="AT1055" s="89"/>
      <c r="AU1055" s="90"/>
      <c r="AV1055" s="69">
        <f>AH359</f>
        <v>1095000</v>
      </c>
      <c r="AW1055" s="70"/>
      <c r="AX1055" s="70"/>
      <c r="AY1055" s="71"/>
      <c r="AZ1055" s="69" t="str">
        <f t="shared" si="163"/>
        <v>∞</v>
      </c>
      <c r="BA1055" s="70"/>
      <c r="BB1055" s="70"/>
      <c r="BC1055" s="71"/>
      <c r="BD1055" s="72">
        <f t="shared" si="164"/>
        <v>0</v>
      </c>
      <c r="BE1055" s="73"/>
      <c r="BF1055" s="74"/>
      <c r="BG1055" s="81"/>
      <c r="BH1055" s="82"/>
      <c r="BI1055" s="83"/>
      <c r="BJ1055" s="122"/>
      <c r="BK1055" s="123"/>
      <c r="BL1055" s="124"/>
    </row>
    <row r="1056" spans="2:64" ht="18.75" customHeight="1">
      <c r="B1056" s="91">
        <v>701</v>
      </c>
      <c r="C1056" s="92"/>
      <c r="D1056" s="93"/>
      <c r="E1056" s="130">
        <v>161861132000</v>
      </c>
      <c r="F1056" s="76"/>
      <c r="G1056" s="76"/>
      <c r="H1056" s="77"/>
      <c r="I1056" s="131">
        <v>398</v>
      </c>
      <c r="J1056" s="132"/>
      <c r="K1056" s="133"/>
      <c r="L1056" s="91">
        <v>1</v>
      </c>
      <c r="M1056" s="92"/>
      <c r="N1056" s="93"/>
      <c r="O1056" s="84">
        <v>1</v>
      </c>
      <c r="P1056" s="85"/>
      <c r="Q1056" s="85"/>
      <c r="R1056" s="86"/>
      <c r="S1056" s="72">
        <v>4898.15</v>
      </c>
      <c r="T1056" s="73"/>
      <c r="U1056" s="73"/>
      <c r="V1056" s="74"/>
      <c r="W1056" s="87">
        <f>ABS(S1056/E1056*10^6*I1056)</f>
        <v>12.044050822528535</v>
      </c>
      <c r="X1056" s="70"/>
      <c r="Y1056" s="70"/>
      <c r="Z1056" s="71"/>
      <c r="AA1056" s="91">
        <v>14</v>
      </c>
      <c r="AB1056" s="93"/>
      <c r="AC1056" s="91">
        <v>22</v>
      </c>
      <c r="AD1056" s="93"/>
      <c r="AE1056" s="72">
        <v>1</v>
      </c>
      <c r="AF1056" s="73"/>
      <c r="AG1056" s="74"/>
      <c r="AH1056" s="72">
        <f t="shared" si="162"/>
        <v>1.3</v>
      </c>
      <c r="AI1056" s="73"/>
      <c r="AJ1056" s="74"/>
      <c r="AK1056" s="75">
        <f>IF(AA1056&lt;25,1,IF(AC1056&lt;=12,1,(25/AA1056)^(1/4)))</f>
        <v>1</v>
      </c>
      <c r="AL1056" s="76"/>
      <c r="AM1056" s="77"/>
      <c r="AN1056" s="88">
        <f>Z1028*AH1056*AK1056</f>
        <v>65</v>
      </c>
      <c r="AO1056" s="89"/>
      <c r="AP1056" s="89"/>
      <c r="AQ1056" s="90"/>
      <c r="AR1056" s="88">
        <f>AH1029*AH1056*AK1056</f>
        <v>19.5</v>
      </c>
      <c r="AS1056" s="89"/>
      <c r="AT1056" s="89"/>
      <c r="AU1056" s="90"/>
      <c r="AV1056" s="69">
        <f>AH359</f>
        <v>1095000</v>
      </c>
      <c r="AW1056" s="70"/>
      <c r="AX1056" s="70"/>
      <c r="AY1056" s="71"/>
      <c r="AZ1056" s="69" t="str">
        <f t="shared" si="163"/>
        <v>∞</v>
      </c>
      <c r="BA1056" s="70"/>
      <c r="BB1056" s="70"/>
      <c r="BC1056" s="71"/>
      <c r="BD1056" s="72">
        <f t="shared" si="164"/>
        <v>0</v>
      </c>
      <c r="BE1056" s="73"/>
      <c r="BF1056" s="74"/>
      <c r="BG1056" s="75">
        <f>SUM(BD1056:BD1059)</f>
        <v>0</v>
      </c>
      <c r="BH1056" s="76"/>
      <c r="BI1056" s="77"/>
      <c r="BJ1056" s="114" t="str">
        <f>IF(BG1056&lt;=1,"O.K","N.G")</f>
        <v>O.K</v>
      </c>
      <c r="BK1056" s="117"/>
      <c r="BL1056" s="118"/>
    </row>
    <row r="1057" spans="2:64" ht="18.75" customHeight="1">
      <c r="B1057" s="94"/>
      <c r="C1057" s="95"/>
      <c r="D1057" s="96"/>
      <c r="E1057" s="78"/>
      <c r="F1057" s="79"/>
      <c r="G1057" s="79"/>
      <c r="H1057" s="80"/>
      <c r="I1057" s="134"/>
      <c r="J1057" s="135"/>
      <c r="K1057" s="136"/>
      <c r="L1057" s="97"/>
      <c r="M1057" s="98"/>
      <c r="N1057" s="99"/>
      <c r="O1057" s="84">
        <v>2</v>
      </c>
      <c r="P1057" s="85"/>
      <c r="Q1057" s="85"/>
      <c r="R1057" s="86"/>
      <c r="S1057" s="72">
        <v>409.47</v>
      </c>
      <c r="T1057" s="73"/>
      <c r="U1057" s="73"/>
      <c r="V1057" s="74"/>
      <c r="W1057" s="87">
        <f>ABS(S1057/E1056*10^6*I1056)</f>
        <v>1.006844929269369</v>
      </c>
      <c r="X1057" s="70"/>
      <c r="Y1057" s="70"/>
      <c r="Z1057" s="71"/>
      <c r="AA1057" s="94"/>
      <c r="AB1057" s="96"/>
      <c r="AC1057" s="94"/>
      <c r="AD1057" s="96"/>
      <c r="AE1057" s="72">
        <v>1</v>
      </c>
      <c r="AF1057" s="73"/>
      <c r="AG1057" s="74"/>
      <c r="AH1057" s="72">
        <f t="shared" si="162"/>
        <v>1.3</v>
      </c>
      <c r="AI1057" s="73"/>
      <c r="AJ1057" s="74"/>
      <c r="AK1057" s="78"/>
      <c r="AL1057" s="79"/>
      <c r="AM1057" s="80"/>
      <c r="AN1057" s="88">
        <f>Z1028*AH1057*AK1056</f>
        <v>65</v>
      </c>
      <c r="AO1057" s="89"/>
      <c r="AP1057" s="89"/>
      <c r="AQ1057" s="90"/>
      <c r="AR1057" s="88">
        <f>AH1029*AH1057*AK1056</f>
        <v>19.5</v>
      </c>
      <c r="AS1057" s="89"/>
      <c r="AT1057" s="89"/>
      <c r="AU1057" s="90"/>
      <c r="AV1057" s="69">
        <f>AH359</f>
        <v>1095000</v>
      </c>
      <c r="AW1057" s="70"/>
      <c r="AX1057" s="70"/>
      <c r="AY1057" s="71"/>
      <c r="AZ1057" s="69" t="str">
        <f t="shared" si="163"/>
        <v>∞</v>
      </c>
      <c r="BA1057" s="70"/>
      <c r="BB1057" s="70"/>
      <c r="BC1057" s="71"/>
      <c r="BD1057" s="72">
        <f t="shared" si="164"/>
        <v>0</v>
      </c>
      <c r="BE1057" s="73"/>
      <c r="BF1057" s="74"/>
      <c r="BG1057" s="78"/>
      <c r="BH1057" s="79"/>
      <c r="BI1057" s="80"/>
      <c r="BJ1057" s="137"/>
      <c r="BK1057" s="138"/>
      <c r="BL1057" s="139"/>
    </row>
    <row r="1058" spans="2:64" ht="18.75" customHeight="1">
      <c r="B1058" s="94"/>
      <c r="C1058" s="95"/>
      <c r="D1058" s="96"/>
      <c r="E1058" s="78"/>
      <c r="F1058" s="79"/>
      <c r="G1058" s="79"/>
      <c r="H1058" s="80"/>
      <c r="I1058" s="134"/>
      <c r="J1058" s="135"/>
      <c r="K1058" s="136"/>
      <c r="L1058" s="91">
        <v>2</v>
      </c>
      <c r="M1058" s="92"/>
      <c r="N1058" s="93"/>
      <c r="O1058" s="84">
        <v>1</v>
      </c>
      <c r="P1058" s="85"/>
      <c r="Q1058" s="85"/>
      <c r="R1058" s="86"/>
      <c r="S1058" s="72">
        <v>1888.12</v>
      </c>
      <c r="T1058" s="73"/>
      <c r="U1058" s="73"/>
      <c r="V1058" s="74"/>
      <c r="W1058" s="87">
        <f>ABS(S1058/E1056*10^6*I1056)</f>
        <v>4.642694331335826</v>
      </c>
      <c r="X1058" s="70"/>
      <c r="Y1058" s="70"/>
      <c r="Z1058" s="71"/>
      <c r="AA1058" s="94"/>
      <c r="AB1058" s="96"/>
      <c r="AC1058" s="94"/>
      <c r="AD1058" s="96"/>
      <c r="AE1058" s="72">
        <v>1</v>
      </c>
      <c r="AF1058" s="73"/>
      <c r="AG1058" s="74"/>
      <c r="AH1058" s="72">
        <f t="shared" si="162"/>
        <v>1.3</v>
      </c>
      <c r="AI1058" s="73"/>
      <c r="AJ1058" s="74"/>
      <c r="AK1058" s="78"/>
      <c r="AL1058" s="79"/>
      <c r="AM1058" s="80"/>
      <c r="AN1058" s="88">
        <f>Z1028*AH1058*AK1056</f>
        <v>65</v>
      </c>
      <c r="AO1058" s="89"/>
      <c r="AP1058" s="89"/>
      <c r="AQ1058" s="90"/>
      <c r="AR1058" s="88">
        <f>AH1029*AH1058*AK1056</f>
        <v>19.5</v>
      </c>
      <c r="AS1058" s="89"/>
      <c r="AT1058" s="89"/>
      <c r="AU1058" s="90"/>
      <c r="AV1058" s="69">
        <f>AH359</f>
        <v>1095000</v>
      </c>
      <c r="AW1058" s="70"/>
      <c r="AX1058" s="70"/>
      <c r="AY1058" s="71"/>
      <c r="AZ1058" s="69" t="str">
        <f t="shared" si="163"/>
        <v>∞</v>
      </c>
      <c r="BA1058" s="70"/>
      <c r="BB1058" s="70"/>
      <c r="BC1058" s="71"/>
      <c r="BD1058" s="72">
        <f t="shared" si="164"/>
        <v>0</v>
      </c>
      <c r="BE1058" s="73"/>
      <c r="BF1058" s="74"/>
      <c r="BG1058" s="78"/>
      <c r="BH1058" s="79"/>
      <c r="BI1058" s="80"/>
      <c r="BJ1058" s="137"/>
      <c r="BK1058" s="138"/>
      <c r="BL1058" s="139"/>
    </row>
    <row r="1059" spans="2:64" ht="18.75" customHeight="1">
      <c r="B1059" s="97"/>
      <c r="C1059" s="98"/>
      <c r="D1059" s="99"/>
      <c r="E1059" s="81"/>
      <c r="F1059" s="82"/>
      <c r="G1059" s="82"/>
      <c r="H1059" s="83"/>
      <c r="I1059" s="140"/>
      <c r="J1059" s="141"/>
      <c r="K1059" s="142"/>
      <c r="L1059" s="97"/>
      <c r="M1059" s="98"/>
      <c r="N1059" s="99"/>
      <c r="O1059" s="84">
        <v>2</v>
      </c>
      <c r="P1059" s="85"/>
      <c r="Q1059" s="85"/>
      <c r="R1059" s="86"/>
      <c r="S1059" s="72">
        <v>196.85</v>
      </c>
      <c r="T1059" s="73"/>
      <c r="U1059" s="73"/>
      <c r="V1059" s="74"/>
      <c r="W1059" s="87">
        <f>ABS(S1059/E1056*10^6*I1056)</f>
        <v>0.4840340545746337</v>
      </c>
      <c r="X1059" s="70"/>
      <c r="Y1059" s="70"/>
      <c r="Z1059" s="71"/>
      <c r="AA1059" s="97"/>
      <c r="AB1059" s="99"/>
      <c r="AC1059" s="97"/>
      <c r="AD1059" s="99"/>
      <c r="AE1059" s="72">
        <v>1</v>
      </c>
      <c r="AF1059" s="73"/>
      <c r="AG1059" s="74"/>
      <c r="AH1059" s="72">
        <f t="shared" si="162"/>
        <v>1.3</v>
      </c>
      <c r="AI1059" s="73"/>
      <c r="AJ1059" s="74"/>
      <c r="AK1059" s="81"/>
      <c r="AL1059" s="82"/>
      <c r="AM1059" s="83"/>
      <c r="AN1059" s="88">
        <f>Z1028*AH1059*AK1056</f>
        <v>65</v>
      </c>
      <c r="AO1059" s="89"/>
      <c r="AP1059" s="89"/>
      <c r="AQ1059" s="90"/>
      <c r="AR1059" s="88">
        <f>AH1029*AH1059*AK1056</f>
        <v>19.5</v>
      </c>
      <c r="AS1059" s="89"/>
      <c r="AT1059" s="89"/>
      <c r="AU1059" s="90"/>
      <c r="AV1059" s="69">
        <f>AH359</f>
        <v>1095000</v>
      </c>
      <c r="AW1059" s="70"/>
      <c r="AX1059" s="70"/>
      <c r="AY1059" s="71"/>
      <c r="AZ1059" s="69" t="str">
        <f t="shared" si="163"/>
        <v>∞</v>
      </c>
      <c r="BA1059" s="70"/>
      <c r="BB1059" s="70"/>
      <c r="BC1059" s="71"/>
      <c r="BD1059" s="72">
        <f t="shared" si="164"/>
        <v>0</v>
      </c>
      <c r="BE1059" s="73"/>
      <c r="BF1059" s="74"/>
      <c r="BG1059" s="81"/>
      <c r="BH1059" s="82"/>
      <c r="BI1059" s="83"/>
      <c r="BJ1059" s="122"/>
      <c r="BK1059" s="123"/>
      <c r="BL1059" s="124"/>
    </row>
    <row r="1060" spans="2:64" ht="18.75" customHeight="1">
      <c r="B1060" s="91">
        <v>801</v>
      </c>
      <c r="C1060" s="92"/>
      <c r="D1060" s="93"/>
      <c r="E1060" s="130">
        <v>161861132000</v>
      </c>
      <c r="F1060" s="76"/>
      <c r="G1060" s="76"/>
      <c r="H1060" s="77"/>
      <c r="I1060" s="131">
        <v>398</v>
      </c>
      <c r="J1060" s="132"/>
      <c r="K1060" s="133"/>
      <c r="L1060" s="91">
        <v>1</v>
      </c>
      <c r="M1060" s="92"/>
      <c r="N1060" s="93"/>
      <c r="O1060" s="84">
        <v>1</v>
      </c>
      <c r="P1060" s="85"/>
      <c r="Q1060" s="85"/>
      <c r="R1060" s="86"/>
      <c r="S1060" s="72">
        <v>4072.95</v>
      </c>
      <c r="T1060" s="73"/>
      <c r="U1060" s="73"/>
      <c r="V1060" s="74"/>
      <c r="W1060" s="87">
        <f>ABS(S1060/E1060*10^6*I1060)</f>
        <v>10.014968263041679</v>
      </c>
      <c r="X1060" s="70"/>
      <c r="Y1060" s="70"/>
      <c r="Z1060" s="71"/>
      <c r="AA1060" s="91">
        <v>14</v>
      </c>
      <c r="AB1060" s="93"/>
      <c r="AC1060" s="91">
        <v>22</v>
      </c>
      <c r="AD1060" s="93"/>
      <c r="AE1060" s="72">
        <v>1</v>
      </c>
      <c r="AF1060" s="73"/>
      <c r="AG1060" s="74"/>
      <c r="AH1060" s="72">
        <f t="shared" si="162"/>
        <v>1.3</v>
      </c>
      <c r="AI1060" s="73"/>
      <c r="AJ1060" s="74"/>
      <c r="AK1060" s="75">
        <f>IF(AA1060&lt;25,1,IF(AC1060&lt;=12,1,(25/AA1060)^(1/4)))</f>
        <v>1</v>
      </c>
      <c r="AL1060" s="76"/>
      <c r="AM1060" s="77"/>
      <c r="AN1060" s="88">
        <f>Z1028*AH1060*AK1060</f>
        <v>65</v>
      </c>
      <c r="AO1060" s="89"/>
      <c r="AP1060" s="89"/>
      <c r="AQ1060" s="90"/>
      <c r="AR1060" s="88">
        <f>AH1029*AH1060*AK1060</f>
        <v>19.5</v>
      </c>
      <c r="AS1060" s="89"/>
      <c r="AT1060" s="89"/>
      <c r="AU1060" s="90"/>
      <c r="AV1060" s="69">
        <f>AH359</f>
        <v>1095000</v>
      </c>
      <c r="AW1060" s="70"/>
      <c r="AX1060" s="70"/>
      <c r="AY1060" s="71"/>
      <c r="AZ1060" s="69" t="str">
        <f t="shared" si="163"/>
        <v>∞</v>
      </c>
      <c r="BA1060" s="70"/>
      <c r="BB1060" s="70"/>
      <c r="BC1060" s="71"/>
      <c r="BD1060" s="72">
        <f t="shared" si="164"/>
        <v>0</v>
      </c>
      <c r="BE1060" s="73"/>
      <c r="BF1060" s="74"/>
      <c r="BG1060" s="75">
        <f>SUM(BD1060:BD1063)</f>
        <v>0</v>
      </c>
      <c r="BH1060" s="76"/>
      <c r="BI1060" s="77"/>
      <c r="BJ1060" s="114" t="str">
        <f>IF(BG1060&lt;=1,"O.K","N.G")</f>
        <v>O.K</v>
      </c>
      <c r="BK1060" s="117"/>
      <c r="BL1060" s="118"/>
    </row>
    <row r="1061" spans="2:64" ht="18.75" customHeight="1">
      <c r="B1061" s="94"/>
      <c r="C1061" s="95"/>
      <c r="D1061" s="96"/>
      <c r="E1061" s="78"/>
      <c r="F1061" s="79"/>
      <c r="G1061" s="79"/>
      <c r="H1061" s="80"/>
      <c r="I1061" s="134"/>
      <c r="J1061" s="135"/>
      <c r="K1061" s="136"/>
      <c r="L1061" s="97"/>
      <c r="M1061" s="98"/>
      <c r="N1061" s="99"/>
      <c r="O1061" s="84">
        <v>2</v>
      </c>
      <c r="P1061" s="85"/>
      <c r="Q1061" s="85"/>
      <c r="R1061" s="86"/>
      <c r="S1061" s="72">
        <v>488.01</v>
      </c>
      <c r="T1061" s="73"/>
      <c r="U1061" s="73"/>
      <c r="V1061" s="74"/>
      <c r="W1061" s="87">
        <f>ABS(S1061/E1060*10^6*I1060)</f>
        <v>1.1999667715162154</v>
      </c>
      <c r="X1061" s="70"/>
      <c r="Y1061" s="70"/>
      <c r="Z1061" s="71"/>
      <c r="AA1061" s="94"/>
      <c r="AB1061" s="96"/>
      <c r="AC1061" s="94"/>
      <c r="AD1061" s="96"/>
      <c r="AE1061" s="72">
        <v>1</v>
      </c>
      <c r="AF1061" s="73"/>
      <c r="AG1061" s="74"/>
      <c r="AH1061" s="72">
        <f t="shared" si="162"/>
        <v>1.3</v>
      </c>
      <c r="AI1061" s="73"/>
      <c r="AJ1061" s="74"/>
      <c r="AK1061" s="78"/>
      <c r="AL1061" s="79"/>
      <c r="AM1061" s="80"/>
      <c r="AN1061" s="88">
        <f>Z1028*AH1061*AK1060</f>
        <v>65</v>
      </c>
      <c r="AO1061" s="89"/>
      <c r="AP1061" s="89"/>
      <c r="AQ1061" s="90"/>
      <c r="AR1061" s="88">
        <f>AH1029*AH1061*AK1060</f>
        <v>19.5</v>
      </c>
      <c r="AS1061" s="89"/>
      <c r="AT1061" s="89"/>
      <c r="AU1061" s="90"/>
      <c r="AV1061" s="69">
        <f>AH359</f>
        <v>1095000</v>
      </c>
      <c r="AW1061" s="70"/>
      <c r="AX1061" s="70"/>
      <c r="AY1061" s="71"/>
      <c r="AZ1061" s="69" t="str">
        <f t="shared" si="163"/>
        <v>∞</v>
      </c>
      <c r="BA1061" s="70"/>
      <c r="BB1061" s="70"/>
      <c r="BC1061" s="71"/>
      <c r="BD1061" s="72">
        <f t="shared" si="164"/>
        <v>0</v>
      </c>
      <c r="BE1061" s="73"/>
      <c r="BF1061" s="74"/>
      <c r="BG1061" s="78"/>
      <c r="BH1061" s="79"/>
      <c r="BI1061" s="80"/>
      <c r="BJ1061" s="137"/>
      <c r="BK1061" s="138"/>
      <c r="BL1061" s="139"/>
    </row>
    <row r="1062" spans="2:64" ht="18.75" customHeight="1">
      <c r="B1062" s="94"/>
      <c r="C1062" s="95"/>
      <c r="D1062" s="96"/>
      <c r="E1062" s="78"/>
      <c r="F1062" s="79"/>
      <c r="G1062" s="79"/>
      <c r="H1062" s="80"/>
      <c r="I1062" s="134"/>
      <c r="J1062" s="135"/>
      <c r="K1062" s="136"/>
      <c r="L1062" s="91">
        <v>2</v>
      </c>
      <c r="M1062" s="92"/>
      <c r="N1062" s="93"/>
      <c r="O1062" s="84">
        <v>1</v>
      </c>
      <c r="P1062" s="85"/>
      <c r="Q1062" s="85"/>
      <c r="R1062" s="86"/>
      <c r="S1062" s="72">
        <v>1500.25</v>
      </c>
      <c r="T1062" s="73"/>
      <c r="U1062" s="73"/>
      <c r="V1062" s="74"/>
      <c r="W1062" s="87">
        <f>ABS(S1062/E1060*10^6*I1060)</f>
        <v>3.6889615970312133</v>
      </c>
      <c r="X1062" s="70"/>
      <c r="Y1062" s="70"/>
      <c r="Z1062" s="71"/>
      <c r="AA1062" s="94"/>
      <c r="AB1062" s="96"/>
      <c r="AC1062" s="94"/>
      <c r="AD1062" s="96"/>
      <c r="AE1062" s="72">
        <v>1</v>
      </c>
      <c r="AF1062" s="73"/>
      <c r="AG1062" s="74"/>
      <c r="AH1062" s="72">
        <f t="shared" si="162"/>
        <v>1.3</v>
      </c>
      <c r="AI1062" s="73"/>
      <c r="AJ1062" s="74"/>
      <c r="AK1062" s="78"/>
      <c r="AL1062" s="79"/>
      <c r="AM1062" s="80"/>
      <c r="AN1062" s="88">
        <f>Z1028*AH1062*AK1060</f>
        <v>65</v>
      </c>
      <c r="AO1062" s="89"/>
      <c r="AP1062" s="89"/>
      <c r="AQ1062" s="90"/>
      <c r="AR1062" s="88">
        <f>AH1029*AH1062*AK1060</f>
        <v>19.5</v>
      </c>
      <c r="AS1062" s="89"/>
      <c r="AT1062" s="89"/>
      <c r="AU1062" s="90"/>
      <c r="AV1062" s="69">
        <f>AH359</f>
        <v>1095000</v>
      </c>
      <c r="AW1062" s="70"/>
      <c r="AX1062" s="70"/>
      <c r="AY1062" s="71"/>
      <c r="AZ1062" s="69" t="str">
        <f t="shared" si="163"/>
        <v>∞</v>
      </c>
      <c r="BA1062" s="70"/>
      <c r="BB1062" s="70"/>
      <c r="BC1062" s="71"/>
      <c r="BD1062" s="72">
        <f t="shared" si="164"/>
        <v>0</v>
      </c>
      <c r="BE1062" s="73"/>
      <c r="BF1062" s="74"/>
      <c r="BG1062" s="78"/>
      <c r="BH1062" s="79"/>
      <c r="BI1062" s="80"/>
      <c r="BJ1062" s="137"/>
      <c r="BK1062" s="138"/>
      <c r="BL1062" s="139"/>
    </row>
    <row r="1063" spans="2:64" ht="18.75" customHeight="1">
      <c r="B1063" s="97"/>
      <c r="C1063" s="98"/>
      <c r="D1063" s="99"/>
      <c r="E1063" s="81"/>
      <c r="F1063" s="82"/>
      <c r="G1063" s="82"/>
      <c r="H1063" s="83"/>
      <c r="I1063" s="140"/>
      <c r="J1063" s="141"/>
      <c r="K1063" s="142"/>
      <c r="L1063" s="97"/>
      <c r="M1063" s="98"/>
      <c r="N1063" s="99"/>
      <c r="O1063" s="84">
        <v>2</v>
      </c>
      <c r="P1063" s="85"/>
      <c r="Q1063" s="85"/>
      <c r="R1063" s="86"/>
      <c r="S1063" s="72">
        <v>709.53</v>
      </c>
      <c r="T1063" s="73"/>
      <c r="U1063" s="73"/>
      <c r="V1063" s="74"/>
      <c r="W1063" s="87">
        <f>ABS(S1063/E1060*10^6*I1060)</f>
        <v>1.7446618376547622</v>
      </c>
      <c r="X1063" s="70"/>
      <c r="Y1063" s="70"/>
      <c r="Z1063" s="71"/>
      <c r="AA1063" s="97"/>
      <c r="AB1063" s="99"/>
      <c r="AC1063" s="97"/>
      <c r="AD1063" s="99"/>
      <c r="AE1063" s="72">
        <v>1</v>
      </c>
      <c r="AF1063" s="73"/>
      <c r="AG1063" s="74"/>
      <c r="AH1063" s="72">
        <f t="shared" si="162"/>
        <v>1.3</v>
      </c>
      <c r="AI1063" s="73"/>
      <c r="AJ1063" s="74"/>
      <c r="AK1063" s="81"/>
      <c r="AL1063" s="82"/>
      <c r="AM1063" s="83"/>
      <c r="AN1063" s="88">
        <f>Z1028*AH1063*AK1060</f>
        <v>65</v>
      </c>
      <c r="AO1063" s="89"/>
      <c r="AP1063" s="89"/>
      <c r="AQ1063" s="90"/>
      <c r="AR1063" s="88">
        <f>AH1029*AH1063*AK1060</f>
        <v>19.5</v>
      </c>
      <c r="AS1063" s="89"/>
      <c r="AT1063" s="89"/>
      <c r="AU1063" s="90"/>
      <c r="AV1063" s="69">
        <f>AH359</f>
        <v>1095000</v>
      </c>
      <c r="AW1063" s="70"/>
      <c r="AX1063" s="70"/>
      <c r="AY1063" s="71"/>
      <c r="AZ1063" s="69" t="str">
        <f t="shared" si="163"/>
        <v>∞</v>
      </c>
      <c r="BA1063" s="70"/>
      <c r="BB1063" s="70"/>
      <c r="BC1063" s="71"/>
      <c r="BD1063" s="72">
        <f t="shared" si="164"/>
        <v>0</v>
      </c>
      <c r="BE1063" s="73"/>
      <c r="BF1063" s="74"/>
      <c r="BG1063" s="81"/>
      <c r="BH1063" s="82"/>
      <c r="BI1063" s="83"/>
      <c r="BJ1063" s="122"/>
      <c r="BK1063" s="123"/>
      <c r="BL1063" s="124"/>
    </row>
    <row r="1064" spans="2:64" ht="18.75" customHeight="1">
      <c r="B1064" s="91">
        <v>901</v>
      </c>
      <c r="C1064" s="92"/>
      <c r="D1064" s="93"/>
      <c r="E1064" s="130">
        <v>228592821333.333</v>
      </c>
      <c r="F1064" s="76"/>
      <c r="G1064" s="76"/>
      <c r="H1064" s="77"/>
      <c r="I1064" s="131">
        <v>880</v>
      </c>
      <c r="J1064" s="132"/>
      <c r="K1064" s="133"/>
      <c r="L1064" s="91">
        <v>1</v>
      </c>
      <c r="M1064" s="92"/>
      <c r="N1064" s="93"/>
      <c r="O1064" s="84">
        <v>1</v>
      </c>
      <c r="P1064" s="85"/>
      <c r="Q1064" s="85"/>
      <c r="R1064" s="86"/>
      <c r="S1064" s="72">
        <v>3025.65</v>
      </c>
      <c r="T1064" s="73"/>
      <c r="U1064" s="73"/>
      <c r="V1064" s="74"/>
      <c r="W1064" s="87">
        <f>ABS(S1064/E1064*10^6*I1064)</f>
        <v>11.647662356454536</v>
      </c>
      <c r="X1064" s="70"/>
      <c r="Y1064" s="70"/>
      <c r="Z1064" s="71"/>
      <c r="AA1064" s="91">
        <v>14</v>
      </c>
      <c r="AB1064" s="93"/>
      <c r="AC1064" s="91">
        <v>12</v>
      </c>
      <c r="AD1064" s="93"/>
      <c r="AE1064" s="72">
        <v>1.652315</v>
      </c>
      <c r="AF1064" s="73"/>
      <c r="AG1064" s="74"/>
      <c r="AH1064" s="72">
        <f aca="true" t="shared" si="165" ref="AH1064:AH1095">IF(AE1064&lt;=-1,1.3*(1-AE1064)/(1.6-AE1064),IF(AE1064&lt;1,1,1.3))</f>
        <v>1.3</v>
      </c>
      <c r="AI1064" s="73"/>
      <c r="AJ1064" s="74"/>
      <c r="AK1064" s="75">
        <f>IF(AA1064&lt;25,1,IF(AC1064&lt;=12,1,(25/AA1064)^(1/4)))</f>
        <v>1</v>
      </c>
      <c r="AL1064" s="76"/>
      <c r="AM1064" s="77"/>
      <c r="AN1064" s="88">
        <f>Z1028*AH1064*AK1064</f>
        <v>65</v>
      </c>
      <c r="AO1064" s="89"/>
      <c r="AP1064" s="89"/>
      <c r="AQ1064" s="90"/>
      <c r="AR1064" s="88">
        <f>AH1029*AH1064*AK1064</f>
        <v>19.5</v>
      </c>
      <c r="AS1064" s="89"/>
      <c r="AT1064" s="89"/>
      <c r="AU1064" s="90"/>
      <c r="AV1064" s="69">
        <f>AH359</f>
        <v>1095000</v>
      </c>
      <c r="AW1064" s="70"/>
      <c r="AX1064" s="70"/>
      <c r="AY1064" s="71"/>
      <c r="AZ1064" s="69" t="str">
        <f aca="true" t="shared" si="166" ref="AZ1064:AZ1095">IF(W1064&lt;=AR1064,"∞",2*10^6*AN1064^3/W1064^3)</f>
        <v>∞</v>
      </c>
      <c r="BA1064" s="70"/>
      <c r="BB1064" s="70"/>
      <c r="BC1064" s="71"/>
      <c r="BD1064" s="72">
        <f aca="true" t="shared" si="167" ref="BD1064:BD1095">IF(W1064&lt;=AR1064,0,AV1064/AZ1064)</f>
        <v>0</v>
      </c>
      <c r="BE1064" s="73"/>
      <c r="BF1064" s="74"/>
      <c r="BG1064" s="75">
        <f>SUM(BD1064:BD1067)</f>
        <v>0</v>
      </c>
      <c r="BH1064" s="76"/>
      <c r="BI1064" s="77"/>
      <c r="BJ1064" s="114" t="str">
        <f>IF(BG1064&lt;=1,"O.K","N.G")</f>
        <v>O.K</v>
      </c>
      <c r="BK1064" s="117"/>
      <c r="BL1064" s="118"/>
    </row>
    <row r="1065" spans="2:64" ht="18.75" customHeight="1">
      <c r="B1065" s="94"/>
      <c r="C1065" s="95"/>
      <c r="D1065" s="96"/>
      <c r="E1065" s="78"/>
      <c r="F1065" s="79"/>
      <c r="G1065" s="79"/>
      <c r="H1065" s="80"/>
      <c r="I1065" s="134"/>
      <c r="J1065" s="135"/>
      <c r="K1065" s="136"/>
      <c r="L1065" s="97"/>
      <c r="M1065" s="98"/>
      <c r="N1065" s="99"/>
      <c r="O1065" s="84">
        <v>2</v>
      </c>
      <c r="P1065" s="85"/>
      <c r="Q1065" s="85"/>
      <c r="R1065" s="86"/>
      <c r="S1065" s="72">
        <v>1160.8</v>
      </c>
      <c r="T1065" s="73"/>
      <c r="U1065" s="73"/>
      <c r="V1065" s="74"/>
      <c r="W1065" s="87">
        <f>ABS(S1065/E1064*10^6*I1064)</f>
        <v>4.468661763050063</v>
      </c>
      <c r="X1065" s="70"/>
      <c r="Y1065" s="70"/>
      <c r="Z1065" s="71"/>
      <c r="AA1065" s="94"/>
      <c r="AB1065" s="96"/>
      <c r="AC1065" s="94"/>
      <c r="AD1065" s="96"/>
      <c r="AE1065" s="72">
        <v>1.215994</v>
      </c>
      <c r="AF1065" s="73"/>
      <c r="AG1065" s="74"/>
      <c r="AH1065" s="72">
        <f t="shared" si="165"/>
        <v>1.3</v>
      </c>
      <c r="AI1065" s="73"/>
      <c r="AJ1065" s="74"/>
      <c r="AK1065" s="78"/>
      <c r="AL1065" s="79"/>
      <c r="AM1065" s="80"/>
      <c r="AN1065" s="88">
        <f>Z1028*AH1065*AK1064</f>
        <v>65</v>
      </c>
      <c r="AO1065" s="89"/>
      <c r="AP1065" s="89"/>
      <c r="AQ1065" s="90"/>
      <c r="AR1065" s="88">
        <f>AH1029*AH1065*AK1064</f>
        <v>19.5</v>
      </c>
      <c r="AS1065" s="89"/>
      <c r="AT1065" s="89"/>
      <c r="AU1065" s="90"/>
      <c r="AV1065" s="69">
        <f>AH359</f>
        <v>1095000</v>
      </c>
      <c r="AW1065" s="70"/>
      <c r="AX1065" s="70"/>
      <c r="AY1065" s="71"/>
      <c r="AZ1065" s="69" t="str">
        <f t="shared" si="166"/>
        <v>∞</v>
      </c>
      <c r="BA1065" s="70"/>
      <c r="BB1065" s="70"/>
      <c r="BC1065" s="71"/>
      <c r="BD1065" s="72">
        <f t="shared" si="167"/>
        <v>0</v>
      </c>
      <c r="BE1065" s="73"/>
      <c r="BF1065" s="74"/>
      <c r="BG1065" s="78"/>
      <c r="BH1065" s="79"/>
      <c r="BI1065" s="80"/>
      <c r="BJ1065" s="137"/>
      <c r="BK1065" s="138"/>
      <c r="BL1065" s="139"/>
    </row>
    <row r="1066" spans="2:64" ht="18.75" customHeight="1">
      <c r="B1066" s="94"/>
      <c r="C1066" s="95"/>
      <c r="D1066" s="96"/>
      <c r="E1066" s="78"/>
      <c r="F1066" s="79"/>
      <c r="G1066" s="79"/>
      <c r="H1066" s="80"/>
      <c r="I1066" s="134"/>
      <c r="J1066" s="135"/>
      <c r="K1066" s="136"/>
      <c r="L1066" s="91">
        <v>2</v>
      </c>
      <c r="M1066" s="92"/>
      <c r="N1066" s="93"/>
      <c r="O1066" s="84">
        <v>1</v>
      </c>
      <c r="P1066" s="85"/>
      <c r="Q1066" s="85"/>
      <c r="R1066" s="86"/>
      <c r="S1066" s="72">
        <v>1026.4</v>
      </c>
      <c r="T1066" s="73"/>
      <c r="U1066" s="73"/>
      <c r="V1066" s="74"/>
      <c r="W1066" s="87">
        <f>ABS(S1066/E1064*10^6*I1064)</f>
        <v>3.9512701874522618</v>
      </c>
      <c r="X1066" s="70"/>
      <c r="Y1066" s="70"/>
      <c r="Z1066" s="71"/>
      <c r="AA1066" s="94"/>
      <c r="AB1066" s="96"/>
      <c r="AC1066" s="94"/>
      <c r="AD1066" s="96"/>
      <c r="AE1066" s="72">
        <v>1.185692</v>
      </c>
      <c r="AF1066" s="73"/>
      <c r="AG1066" s="74"/>
      <c r="AH1066" s="72">
        <f t="shared" si="165"/>
        <v>1.3</v>
      </c>
      <c r="AI1066" s="73"/>
      <c r="AJ1066" s="74"/>
      <c r="AK1066" s="78"/>
      <c r="AL1066" s="79"/>
      <c r="AM1066" s="80"/>
      <c r="AN1066" s="88">
        <f>Z1028*AH1066*AK1064</f>
        <v>65</v>
      </c>
      <c r="AO1066" s="89"/>
      <c r="AP1066" s="89"/>
      <c r="AQ1066" s="90"/>
      <c r="AR1066" s="88">
        <f>AH1029*AH1066*AK1064</f>
        <v>19.5</v>
      </c>
      <c r="AS1066" s="89"/>
      <c r="AT1066" s="89"/>
      <c r="AU1066" s="90"/>
      <c r="AV1066" s="69">
        <f>AH359</f>
        <v>1095000</v>
      </c>
      <c r="AW1066" s="70"/>
      <c r="AX1066" s="70"/>
      <c r="AY1066" s="71"/>
      <c r="AZ1066" s="69" t="str">
        <f t="shared" si="166"/>
        <v>∞</v>
      </c>
      <c r="BA1066" s="70"/>
      <c r="BB1066" s="70"/>
      <c r="BC1066" s="71"/>
      <c r="BD1066" s="72">
        <f t="shared" si="167"/>
        <v>0</v>
      </c>
      <c r="BE1066" s="73"/>
      <c r="BF1066" s="74"/>
      <c r="BG1066" s="78"/>
      <c r="BH1066" s="79"/>
      <c r="BI1066" s="80"/>
      <c r="BJ1066" s="137"/>
      <c r="BK1066" s="138"/>
      <c r="BL1066" s="139"/>
    </row>
    <row r="1067" spans="2:64" ht="18.75" customHeight="1">
      <c r="B1067" s="97"/>
      <c r="C1067" s="98"/>
      <c r="D1067" s="99"/>
      <c r="E1067" s="81"/>
      <c r="F1067" s="82"/>
      <c r="G1067" s="82"/>
      <c r="H1067" s="83"/>
      <c r="I1067" s="140"/>
      <c r="J1067" s="141"/>
      <c r="K1067" s="142"/>
      <c r="L1067" s="97"/>
      <c r="M1067" s="98"/>
      <c r="N1067" s="99"/>
      <c r="O1067" s="84">
        <v>2</v>
      </c>
      <c r="P1067" s="85"/>
      <c r="Q1067" s="85"/>
      <c r="R1067" s="86"/>
      <c r="S1067" s="72">
        <v>320.73</v>
      </c>
      <c r="T1067" s="73"/>
      <c r="U1067" s="73"/>
      <c r="V1067" s="74"/>
      <c r="W1067" s="87">
        <f>ABS(S1067/E1064*10^6*I1064)</f>
        <v>1.2346949407848442</v>
      </c>
      <c r="X1067" s="70"/>
      <c r="Y1067" s="70"/>
      <c r="Z1067" s="71"/>
      <c r="AA1067" s="97"/>
      <c r="AB1067" s="99"/>
      <c r="AC1067" s="97"/>
      <c r="AD1067" s="99"/>
      <c r="AE1067" s="72">
        <v>1.05622</v>
      </c>
      <c r="AF1067" s="73"/>
      <c r="AG1067" s="74"/>
      <c r="AH1067" s="72">
        <f t="shared" si="165"/>
        <v>1.3</v>
      </c>
      <c r="AI1067" s="73"/>
      <c r="AJ1067" s="74"/>
      <c r="AK1067" s="81"/>
      <c r="AL1067" s="82"/>
      <c r="AM1067" s="83"/>
      <c r="AN1067" s="88">
        <f>Z1028*AH1067*AK1064</f>
        <v>65</v>
      </c>
      <c r="AO1067" s="89"/>
      <c r="AP1067" s="89"/>
      <c r="AQ1067" s="90"/>
      <c r="AR1067" s="88">
        <f>AH1029*AH1067*AK1064</f>
        <v>19.5</v>
      </c>
      <c r="AS1067" s="89"/>
      <c r="AT1067" s="89"/>
      <c r="AU1067" s="90"/>
      <c r="AV1067" s="69">
        <f>AH359</f>
        <v>1095000</v>
      </c>
      <c r="AW1067" s="70"/>
      <c r="AX1067" s="70"/>
      <c r="AY1067" s="71"/>
      <c r="AZ1067" s="69" t="str">
        <f t="shared" si="166"/>
        <v>∞</v>
      </c>
      <c r="BA1067" s="70"/>
      <c r="BB1067" s="70"/>
      <c r="BC1067" s="71"/>
      <c r="BD1067" s="72">
        <f t="shared" si="167"/>
        <v>0</v>
      </c>
      <c r="BE1067" s="73"/>
      <c r="BF1067" s="74"/>
      <c r="BG1067" s="81"/>
      <c r="BH1067" s="82"/>
      <c r="BI1067" s="83"/>
      <c r="BJ1067" s="122"/>
      <c r="BK1067" s="123"/>
      <c r="BL1067" s="124"/>
    </row>
    <row r="1068" spans="2:64" ht="18.75" customHeight="1">
      <c r="B1068" s="91">
        <v>1001</v>
      </c>
      <c r="C1068" s="92"/>
      <c r="D1068" s="93"/>
      <c r="E1068" s="130">
        <v>161861132000</v>
      </c>
      <c r="F1068" s="76"/>
      <c r="G1068" s="76"/>
      <c r="H1068" s="77"/>
      <c r="I1068" s="131">
        <v>398</v>
      </c>
      <c r="J1068" s="132"/>
      <c r="K1068" s="133"/>
      <c r="L1068" s="91">
        <v>1</v>
      </c>
      <c r="M1068" s="92"/>
      <c r="N1068" s="93"/>
      <c r="O1068" s="84">
        <v>1</v>
      </c>
      <c r="P1068" s="85"/>
      <c r="Q1068" s="85"/>
      <c r="R1068" s="86"/>
      <c r="S1068" s="72">
        <v>2792.72</v>
      </c>
      <c r="T1068" s="73"/>
      <c r="U1068" s="73"/>
      <c r="V1068" s="74"/>
      <c r="W1068" s="87">
        <f>ABS(S1068/E1068*10^6*I1068)</f>
        <v>6.867013385276459</v>
      </c>
      <c r="X1068" s="70"/>
      <c r="Y1068" s="70"/>
      <c r="Z1068" s="71"/>
      <c r="AA1068" s="91">
        <v>14</v>
      </c>
      <c r="AB1068" s="93"/>
      <c r="AC1068" s="91">
        <v>22</v>
      </c>
      <c r="AD1068" s="93"/>
      <c r="AE1068" s="72">
        <v>1.1615</v>
      </c>
      <c r="AF1068" s="73"/>
      <c r="AG1068" s="74"/>
      <c r="AH1068" s="72">
        <f t="shared" si="165"/>
        <v>1.3</v>
      </c>
      <c r="AI1068" s="73"/>
      <c r="AJ1068" s="74"/>
      <c r="AK1068" s="75">
        <f>IF(AA1068&lt;25,1,IF(AC1068&lt;=12,1,(25/AA1068)^(1/4)))</f>
        <v>1</v>
      </c>
      <c r="AL1068" s="76"/>
      <c r="AM1068" s="77"/>
      <c r="AN1068" s="88">
        <f>Z1028*AH1068*AK1068</f>
        <v>65</v>
      </c>
      <c r="AO1068" s="89"/>
      <c r="AP1068" s="89"/>
      <c r="AQ1068" s="90"/>
      <c r="AR1068" s="88">
        <f>AH1029*AH1068*AK1068</f>
        <v>19.5</v>
      </c>
      <c r="AS1068" s="89"/>
      <c r="AT1068" s="89"/>
      <c r="AU1068" s="90"/>
      <c r="AV1068" s="69">
        <f>AH359</f>
        <v>1095000</v>
      </c>
      <c r="AW1068" s="70"/>
      <c r="AX1068" s="70"/>
      <c r="AY1068" s="71"/>
      <c r="AZ1068" s="69" t="str">
        <f t="shared" si="166"/>
        <v>∞</v>
      </c>
      <c r="BA1068" s="70"/>
      <c r="BB1068" s="70"/>
      <c r="BC1068" s="71"/>
      <c r="BD1068" s="72">
        <f t="shared" si="167"/>
        <v>0</v>
      </c>
      <c r="BE1068" s="73"/>
      <c r="BF1068" s="74"/>
      <c r="BG1068" s="75">
        <f>SUM(BD1068:BD1071)</f>
        <v>0</v>
      </c>
      <c r="BH1068" s="76"/>
      <c r="BI1068" s="77"/>
      <c r="BJ1068" s="114" t="str">
        <f>IF(BG1068&lt;=1,"O.K","N.G")</f>
        <v>O.K</v>
      </c>
      <c r="BK1068" s="117"/>
      <c r="BL1068" s="118"/>
    </row>
    <row r="1069" spans="2:64" ht="18.75" customHeight="1">
      <c r="B1069" s="94"/>
      <c r="C1069" s="95"/>
      <c r="D1069" s="96"/>
      <c r="E1069" s="78"/>
      <c r="F1069" s="79"/>
      <c r="G1069" s="79"/>
      <c r="H1069" s="80"/>
      <c r="I1069" s="134"/>
      <c r="J1069" s="135"/>
      <c r="K1069" s="136"/>
      <c r="L1069" s="97"/>
      <c r="M1069" s="98"/>
      <c r="N1069" s="99"/>
      <c r="O1069" s="84">
        <v>2</v>
      </c>
      <c r="P1069" s="85"/>
      <c r="Q1069" s="85"/>
      <c r="R1069" s="86"/>
      <c r="S1069" s="72">
        <v>1977.17</v>
      </c>
      <c r="T1069" s="73"/>
      <c r="U1069" s="73"/>
      <c r="V1069" s="74"/>
      <c r="W1069" s="87">
        <f>ABS(S1069/E1068*10^6*I1068)</f>
        <v>4.861659190669691</v>
      </c>
      <c r="X1069" s="70"/>
      <c r="Y1069" s="70"/>
      <c r="Z1069" s="71"/>
      <c r="AA1069" s="94"/>
      <c r="AB1069" s="96"/>
      <c r="AC1069" s="94"/>
      <c r="AD1069" s="96"/>
      <c r="AE1069" s="72">
        <v>1.110231</v>
      </c>
      <c r="AF1069" s="73"/>
      <c r="AG1069" s="74"/>
      <c r="AH1069" s="72">
        <f t="shared" si="165"/>
        <v>1.3</v>
      </c>
      <c r="AI1069" s="73"/>
      <c r="AJ1069" s="74"/>
      <c r="AK1069" s="78"/>
      <c r="AL1069" s="79"/>
      <c r="AM1069" s="80"/>
      <c r="AN1069" s="88">
        <f>Z1028*AH1069*AK1068</f>
        <v>65</v>
      </c>
      <c r="AO1069" s="89"/>
      <c r="AP1069" s="89"/>
      <c r="AQ1069" s="90"/>
      <c r="AR1069" s="88">
        <f>AH1029*AH1069*AK1068</f>
        <v>19.5</v>
      </c>
      <c r="AS1069" s="89"/>
      <c r="AT1069" s="89"/>
      <c r="AU1069" s="90"/>
      <c r="AV1069" s="69">
        <f>AH359</f>
        <v>1095000</v>
      </c>
      <c r="AW1069" s="70"/>
      <c r="AX1069" s="70"/>
      <c r="AY1069" s="71"/>
      <c r="AZ1069" s="69" t="str">
        <f t="shared" si="166"/>
        <v>∞</v>
      </c>
      <c r="BA1069" s="70"/>
      <c r="BB1069" s="70"/>
      <c r="BC1069" s="71"/>
      <c r="BD1069" s="72">
        <f t="shared" si="167"/>
        <v>0</v>
      </c>
      <c r="BE1069" s="73"/>
      <c r="BF1069" s="74"/>
      <c r="BG1069" s="78"/>
      <c r="BH1069" s="79"/>
      <c r="BI1069" s="80"/>
      <c r="BJ1069" s="137"/>
      <c r="BK1069" s="138"/>
      <c r="BL1069" s="139"/>
    </row>
    <row r="1070" spans="2:64" ht="18.75" customHeight="1">
      <c r="B1070" s="94"/>
      <c r="C1070" s="95"/>
      <c r="D1070" s="96"/>
      <c r="E1070" s="78"/>
      <c r="F1070" s="79"/>
      <c r="G1070" s="79"/>
      <c r="H1070" s="80"/>
      <c r="I1070" s="134"/>
      <c r="J1070" s="135"/>
      <c r="K1070" s="136"/>
      <c r="L1070" s="91">
        <v>2</v>
      </c>
      <c r="M1070" s="92"/>
      <c r="N1070" s="93"/>
      <c r="O1070" s="84">
        <v>1</v>
      </c>
      <c r="P1070" s="85"/>
      <c r="Q1070" s="85"/>
      <c r="R1070" s="86"/>
      <c r="S1070" s="72">
        <v>868.61</v>
      </c>
      <c r="T1070" s="73"/>
      <c r="U1070" s="73"/>
      <c r="V1070" s="74"/>
      <c r="W1070" s="87">
        <f>ABS(S1070/E1068*10^6*I1068)</f>
        <v>2.1358233179785246</v>
      </c>
      <c r="X1070" s="70"/>
      <c r="Y1070" s="70"/>
      <c r="Z1070" s="71"/>
      <c r="AA1070" s="94"/>
      <c r="AB1070" s="96"/>
      <c r="AC1070" s="94"/>
      <c r="AD1070" s="96"/>
      <c r="AE1070" s="72">
        <v>1.049063</v>
      </c>
      <c r="AF1070" s="73"/>
      <c r="AG1070" s="74"/>
      <c r="AH1070" s="72">
        <f t="shared" si="165"/>
        <v>1.3</v>
      </c>
      <c r="AI1070" s="73"/>
      <c r="AJ1070" s="74"/>
      <c r="AK1070" s="78"/>
      <c r="AL1070" s="79"/>
      <c r="AM1070" s="80"/>
      <c r="AN1070" s="88">
        <f>Z1028*AH1070*AK1068</f>
        <v>65</v>
      </c>
      <c r="AO1070" s="89"/>
      <c r="AP1070" s="89"/>
      <c r="AQ1070" s="90"/>
      <c r="AR1070" s="88">
        <f>AH1029*AH1070*AK1068</f>
        <v>19.5</v>
      </c>
      <c r="AS1070" s="89"/>
      <c r="AT1070" s="89"/>
      <c r="AU1070" s="90"/>
      <c r="AV1070" s="69">
        <f>AH359</f>
        <v>1095000</v>
      </c>
      <c r="AW1070" s="70"/>
      <c r="AX1070" s="70"/>
      <c r="AY1070" s="71"/>
      <c r="AZ1070" s="69" t="str">
        <f t="shared" si="166"/>
        <v>∞</v>
      </c>
      <c r="BA1070" s="70"/>
      <c r="BB1070" s="70"/>
      <c r="BC1070" s="71"/>
      <c r="BD1070" s="72">
        <f t="shared" si="167"/>
        <v>0</v>
      </c>
      <c r="BE1070" s="73"/>
      <c r="BF1070" s="74"/>
      <c r="BG1070" s="78"/>
      <c r="BH1070" s="79"/>
      <c r="BI1070" s="80"/>
      <c r="BJ1070" s="137"/>
      <c r="BK1070" s="138"/>
      <c r="BL1070" s="139"/>
    </row>
    <row r="1071" spans="2:64" ht="18.75" customHeight="1">
      <c r="B1071" s="97"/>
      <c r="C1071" s="98"/>
      <c r="D1071" s="99"/>
      <c r="E1071" s="81"/>
      <c r="F1071" s="82"/>
      <c r="G1071" s="82"/>
      <c r="H1071" s="83"/>
      <c r="I1071" s="140"/>
      <c r="J1071" s="141"/>
      <c r="K1071" s="142"/>
      <c r="L1071" s="97"/>
      <c r="M1071" s="98"/>
      <c r="N1071" s="99"/>
      <c r="O1071" s="84">
        <v>2</v>
      </c>
      <c r="P1071" s="85"/>
      <c r="Q1071" s="85"/>
      <c r="R1071" s="86"/>
      <c r="S1071" s="72">
        <v>864.18</v>
      </c>
      <c r="T1071" s="73"/>
      <c r="U1071" s="73"/>
      <c r="V1071" s="74"/>
      <c r="W1071" s="87">
        <f>ABS(S1071/E1068*10^6*I1068)</f>
        <v>2.12493040021492</v>
      </c>
      <c r="X1071" s="70"/>
      <c r="Y1071" s="70"/>
      <c r="Z1071" s="71"/>
      <c r="AA1071" s="97"/>
      <c r="AB1071" s="99"/>
      <c r="AC1071" s="97"/>
      <c r="AD1071" s="99"/>
      <c r="AE1071" s="72">
        <v>1.04881</v>
      </c>
      <c r="AF1071" s="73"/>
      <c r="AG1071" s="74"/>
      <c r="AH1071" s="72">
        <f t="shared" si="165"/>
        <v>1.3</v>
      </c>
      <c r="AI1071" s="73"/>
      <c r="AJ1071" s="74"/>
      <c r="AK1071" s="81"/>
      <c r="AL1071" s="82"/>
      <c r="AM1071" s="83"/>
      <c r="AN1071" s="88">
        <f>Z1028*AH1071*AK1068</f>
        <v>65</v>
      </c>
      <c r="AO1071" s="89"/>
      <c r="AP1071" s="89"/>
      <c r="AQ1071" s="90"/>
      <c r="AR1071" s="88">
        <f>AH1029*AH1071*AK1068</f>
        <v>19.5</v>
      </c>
      <c r="AS1071" s="89"/>
      <c r="AT1071" s="89"/>
      <c r="AU1071" s="90"/>
      <c r="AV1071" s="69">
        <f>AH359</f>
        <v>1095000</v>
      </c>
      <c r="AW1071" s="70"/>
      <c r="AX1071" s="70"/>
      <c r="AY1071" s="71"/>
      <c r="AZ1071" s="69" t="str">
        <f t="shared" si="166"/>
        <v>∞</v>
      </c>
      <c r="BA1071" s="70"/>
      <c r="BB1071" s="70"/>
      <c r="BC1071" s="71"/>
      <c r="BD1071" s="72">
        <f t="shared" si="167"/>
        <v>0</v>
      </c>
      <c r="BE1071" s="73"/>
      <c r="BF1071" s="74"/>
      <c r="BG1071" s="81"/>
      <c r="BH1071" s="82"/>
      <c r="BI1071" s="83"/>
      <c r="BJ1071" s="122"/>
      <c r="BK1071" s="123"/>
      <c r="BL1071" s="124"/>
    </row>
    <row r="1072" spans="2:64" ht="18.75" customHeight="1">
      <c r="B1072" s="91">
        <v>1101</v>
      </c>
      <c r="C1072" s="92"/>
      <c r="D1072" s="93"/>
      <c r="E1072" s="130">
        <v>161861132000</v>
      </c>
      <c r="F1072" s="76"/>
      <c r="G1072" s="76"/>
      <c r="H1072" s="77"/>
      <c r="I1072" s="131">
        <v>398</v>
      </c>
      <c r="J1072" s="132"/>
      <c r="K1072" s="133"/>
      <c r="L1072" s="91">
        <v>1</v>
      </c>
      <c r="M1072" s="92"/>
      <c r="N1072" s="93"/>
      <c r="O1072" s="84">
        <v>1</v>
      </c>
      <c r="P1072" s="85"/>
      <c r="Q1072" s="85"/>
      <c r="R1072" s="86"/>
      <c r="S1072" s="72">
        <v>3069.76</v>
      </c>
      <c r="T1072" s="73"/>
      <c r="U1072" s="73"/>
      <c r="V1072" s="74"/>
      <c r="W1072" s="87">
        <f>ABS(S1072/E1072*10^6*I1072)</f>
        <v>7.548226463657749</v>
      </c>
      <c r="X1072" s="70"/>
      <c r="Y1072" s="70"/>
      <c r="Z1072" s="71"/>
      <c r="AA1072" s="91">
        <v>14</v>
      </c>
      <c r="AB1072" s="93"/>
      <c r="AC1072" s="91">
        <v>22</v>
      </c>
      <c r="AD1072" s="93"/>
      <c r="AE1072" s="72">
        <v>1.421013</v>
      </c>
      <c r="AF1072" s="73"/>
      <c r="AG1072" s="74"/>
      <c r="AH1072" s="72">
        <f t="shared" si="165"/>
        <v>1.3</v>
      </c>
      <c r="AI1072" s="73"/>
      <c r="AJ1072" s="74"/>
      <c r="AK1072" s="75">
        <f>IF(AA1072&lt;25,1,IF(AC1072&lt;=12,1,(25/AA1072)^(1/4)))</f>
        <v>1</v>
      </c>
      <c r="AL1072" s="76"/>
      <c r="AM1072" s="77"/>
      <c r="AN1072" s="88">
        <f>Z1028*AH1072*AK1072</f>
        <v>65</v>
      </c>
      <c r="AO1072" s="89"/>
      <c r="AP1072" s="89"/>
      <c r="AQ1072" s="90"/>
      <c r="AR1072" s="88">
        <f>AH1029*AH1072*AK1072</f>
        <v>19.5</v>
      </c>
      <c r="AS1072" s="89"/>
      <c r="AT1072" s="89"/>
      <c r="AU1072" s="90"/>
      <c r="AV1072" s="69">
        <f>AH359</f>
        <v>1095000</v>
      </c>
      <c r="AW1072" s="70"/>
      <c r="AX1072" s="70"/>
      <c r="AY1072" s="71"/>
      <c r="AZ1072" s="69" t="str">
        <f t="shared" si="166"/>
        <v>∞</v>
      </c>
      <c r="BA1072" s="70"/>
      <c r="BB1072" s="70"/>
      <c r="BC1072" s="71"/>
      <c r="BD1072" s="72">
        <f t="shared" si="167"/>
        <v>0</v>
      </c>
      <c r="BE1072" s="73"/>
      <c r="BF1072" s="74"/>
      <c r="BG1072" s="75">
        <f>SUM(BD1072:BD1075)</f>
        <v>0</v>
      </c>
      <c r="BH1072" s="76"/>
      <c r="BI1072" s="77"/>
      <c r="BJ1072" s="114" t="str">
        <f>IF(BG1072&lt;=1,"O.K","N.G")</f>
        <v>O.K</v>
      </c>
      <c r="BK1072" s="117"/>
      <c r="BL1072" s="118"/>
    </row>
    <row r="1073" spans="2:64" ht="18.75" customHeight="1">
      <c r="B1073" s="94"/>
      <c r="C1073" s="95"/>
      <c r="D1073" s="96"/>
      <c r="E1073" s="78"/>
      <c r="F1073" s="79"/>
      <c r="G1073" s="79"/>
      <c r="H1073" s="80"/>
      <c r="I1073" s="134"/>
      <c r="J1073" s="135"/>
      <c r="K1073" s="136"/>
      <c r="L1073" s="97"/>
      <c r="M1073" s="98"/>
      <c r="N1073" s="99"/>
      <c r="O1073" s="84">
        <v>2</v>
      </c>
      <c r="P1073" s="85"/>
      <c r="Q1073" s="85"/>
      <c r="R1073" s="86"/>
      <c r="S1073" s="72">
        <v>881.16</v>
      </c>
      <c r="T1073" s="73"/>
      <c r="U1073" s="73"/>
      <c r="V1073" s="74"/>
      <c r="W1073" s="87">
        <f>ABS(S1073/E1072*10^6*I1072)</f>
        <v>2.1666824868122134</v>
      </c>
      <c r="X1073" s="70"/>
      <c r="Y1073" s="70"/>
      <c r="Z1073" s="71"/>
      <c r="AA1073" s="94"/>
      <c r="AB1073" s="96"/>
      <c r="AC1073" s="94"/>
      <c r="AD1073" s="96"/>
      <c r="AE1073" s="72">
        <v>1.10655</v>
      </c>
      <c r="AF1073" s="73"/>
      <c r="AG1073" s="74"/>
      <c r="AH1073" s="72">
        <f t="shared" si="165"/>
        <v>1.3</v>
      </c>
      <c r="AI1073" s="73"/>
      <c r="AJ1073" s="74"/>
      <c r="AK1073" s="78"/>
      <c r="AL1073" s="79"/>
      <c r="AM1073" s="80"/>
      <c r="AN1073" s="88">
        <f>Z1028*AH1073*AK1072</f>
        <v>65</v>
      </c>
      <c r="AO1073" s="89"/>
      <c r="AP1073" s="89"/>
      <c r="AQ1073" s="90"/>
      <c r="AR1073" s="88">
        <f>AH1029*AH1073*AK1072</f>
        <v>19.5</v>
      </c>
      <c r="AS1073" s="89"/>
      <c r="AT1073" s="89"/>
      <c r="AU1073" s="90"/>
      <c r="AV1073" s="69">
        <f>AH359</f>
        <v>1095000</v>
      </c>
      <c r="AW1073" s="70"/>
      <c r="AX1073" s="70"/>
      <c r="AY1073" s="71"/>
      <c r="AZ1073" s="69" t="str">
        <f t="shared" si="166"/>
        <v>∞</v>
      </c>
      <c r="BA1073" s="70"/>
      <c r="BB1073" s="70"/>
      <c r="BC1073" s="71"/>
      <c r="BD1073" s="72">
        <f t="shared" si="167"/>
        <v>0</v>
      </c>
      <c r="BE1073" s="73"/>
      <c r="BF1073" s="74"/>
      <c r="BG1073" s="78"/>
      <c r="BH1073" s="79"/>
      <c r="BI1073" s="80"/>
      <c r="BJ1073" s="137"/>
      <c r="BK1073" s="138"/>
      <c r="BL1073" s="139"/>
    </row>
    <row r="1074" spans="2:64" ht="18.75" customHeight="1">
      <c r="B1074" s="94"/>
      <c r="C1074" s="95"/>
      <c r="D1074" s="96"/>
      <c r="E1074" s="78"/>
      <c r="F1074" s="79"/>
      <c r="G1074" s="79"/>
      <c r="H1074" s="80"/>
      <c r="I1074" s="134"/>
      <c r="J1074" s="135"/>
      <c r="K1074" s="136"/>
      <c r="L1074" s="91">
        <v>2</v>
      </c>
      <c r="M1074" s="92"/>
      <c r="N1074" s="93"/>
      <c r="O1074" s="84">
        <v>1</v>
      </c>
      <c r="P1074" s="85"/>
      <c r="Q1074" s="85"/>
      <c r="R1074" s="86"/>
      <c r="S1074" s="72">
        <v>1032.64</v>
      </c>
      <c r="T1074" s="73"/>
      <c r="U1074" s="73"/>
      <c r="V1074" s="74"/>
      <c r="W1074" s="87">
        <f>ABS(S1074/E1072*10^6*I1072)</f>
        <v>2.539156342981711</v>
      </c>
      <c r="X1074" s="70"/>
      <c r="Y1074" s="70"/>
      <c r="Z1074" s="71"/>
      <c r="AA1074" s="94"/>
      <c r="AB1074" s="96"/>
      <c r="AC1074" s="94"/>
      <c r="AD1074" s="96"/>
      <c r="AE1074" s="72">
        <v>1.126291</v>
      </c>
      <c r="AF1074" s="73"/>
      <c r="AG1074" s="74"/>
      <c r="AH1074" s="72">
        <f t="shared" si="165"/>
        <v>1.3</v>
      </c>
      <c r="AI1074" s="73"/>
      <c r="AJ1074" s="74"/>
      <c r="AK1074" s="78"/>
      <c r="AL1074" s="79"/>
      <c r="AM1074" s="80"/>
      <c r="AN1074" s="88">
        <f>Z1028*AH1074*AK1072</f>
        <v>65</v>
      </c>
      <c r="AO1074" s="89"/>
      <c r="AP1074" s="89"/>
      <c r="AQ1074" s="90"/>
      <c r="AR1074" s="88">
        <f>AH1029*AH1074*AK1072</f>
        <v>19.5</v>
      </c>
      <c r="AS1074" s="89"/>
      <c r="AT1074" s="89"/>
      <c r="AU1074" s="90"/>
      <c r="AV1074" s="69">
        <f>AH359</f>
        <v>1095000</v>
      </c>
      <c r="AW1074" s="70"/>
      <c r="AX1074" s="70"/>
      <c r="AY1074" s="71"/>
      <c r="AZ1074" s="69" t="str">
        <f t="shared" si="166"/>
        <v>∞</v>
      </c>
      <c r="BA1074" s="70"/>
      <c r="BB1074" s="70"/>
      <c r="BC1074" s="71"/>
      <c r="BD1074" s="72">
        <f t="shared" si="167"/>
        <v>0</v>
      </c>
      <c r="BE1074" s="73"/>
      <c r="BF1074" s="74"/>
      <c r="BG1074" s="78"/>
      <c r="BH1074" s="79"/>
      <c r="BI1074" s="80"/>
      <c r="BJ1074" s="137"/>
      <c r="BK1074" s="138"/>
      <c r="BL1074" s="139"/>
    </row>
    <row r="1075" spans="2:64" ht="18.75" customHeight="1">
      <c r="B1075" s="97"/>
      <c r="C1075" s="98"/>
      <c r="D1075" s="99"/>
      <c r="E1075" s="81"/>
      <c r="F1075" s="82"/>
      <c r="G1075" s="82"/>
      <c r="H1075" s="83"/>
      <c r="I1075" s="140"/>
      <c r="J1075" s="141"/>
      <c r="K1075" s="142"/>
      <c r="L1075" s="97"/>
      <c r="M1075" s="98"/>
      <c r="N1075" s="99"/>
      <c r="O1075" s="84">
        <v>2</v>
      </c>
      <c r="P1075" s="85"/>
      <c r="Q1075" s="85"/>
      <c r="R1075" s="86"/>
      <c r="S1075" s="72">
        <v>189.82</v>
      </c>
      <c r="T1075" s="73"/>
      <c r="U1075" s="73"/>
      <c r="V1075" s="74"/>
      <c r="W1075" s="87">
        <f>ABS(S1075/E1072*10^6*I1072)</f>
        <v>0.4667480022319379</v>
      </c>
      <c r="X1075" s="70"/>
      <c r="Y1075" s="70"/>
      <c r="Z1075" s="71"/>
      <c r="AA1075" s="97"/>
      <c r="AB1075" s="99"/>
      <c r="AC1075" s="97"/>
      <c r="AD1075" s="99"/>
      <c r="AE1075" s="72">
        <v>1.022351</v>
      </c>
      <c r="AF1075" s="73"/>
      <c r="AG1075" s="74"/>
      <c r="AH1075" s="72">
        <f t="shared" si="165"/>
        <v>1.3</v>
      </c>
      <c r="AI1075" s="73"/>
      <c r="AJ1075" s="74"/>
      <c r="AK1075" s="81"/>
      <c r="AL1075" s="82"/>
      <c r="AM1075" s="83"/>
      <c r="AN1075" s="88">
        <f>Z1028*AH1075*AK1072</f>
        <v>65</v>
      </c>
      <c r="AO1075" s="89"/>
      <c r="AP1075" s="89"/>
      <c r="AQ1075" s="90"/>
      <c r="AR1075" s="88">
        <f>AH1029*AH1075*AK1072</f>
        <v>19.5</v>
      </c>
      <c r="AS1075" s="89"/>
      <c r="AT1075" s="89"/>
      <c r="AU1075" s="90"/>
      <c r="AV1075" s="69">
        <f>AH359</f>
        <v>1095000</v>
      </c>
      <c r="AW1075" s="70"/>
      <c r="AX1075" s="70"/>
      <c r="AY1075" s="71"/>
      <c r="AZ1075" s="69" t="str">
        <f t="shared" si="166"/>
        <v>∞</v>
      </c>
      <c r="BA1075" s="70"/>
      <c r="BB1075" s="70"/>
      <c r="BC1075" s="71"/>
      <c r="BD1075" s="72">
        <f t="shared" si="167"/>
        <v>0</v>
      </c>
      <c r="BE1075" s="73"/>
      <c r="BF1075" s="74"/>
      <c r="BG1075" s="81"/>
      <c r="BH1075" s="82"/>
      <c r="BI1075" s="83"/>
      <c r="BJ1075" s="122"/>
      <c r="BK1075" s="123"/>
      <c r="BL1075" s="124"/>
    </row>
    <row r="1076" spans="2:64" ht="18.75" customHeight="1">
      <c r="B1076" s="91">
        <v>1201</v>
      </c>
      <c r="C1076" s="92"/>
      <c r="D1076" s="93"/>
      <c r="E1076" s="130">
        <v>128503486833.333</v>
      </c>
      <c r="F1076" s="76"/>
      <c r="G1076" s="76"/>
      <c r="H1076" s="77"/>
      <c r="I1076" s="131">
        <v>393</v>
      </c>
      <c r="J1076" s="132"/>
      <c r="K1076" s="133"/>
      <c r="L1076" s="91">
        <v>1</v>
      </c>
      <c r="M1076" s="92"/>
      <c r="N1076" s="93"/>
      <c r="O1076" s="84">
        <v>1</v>
      </c>
      <c r="P1076" s="85"/>
      <c r="Q1076" s="85"/>
      <c r="R1076" s="86"/>
      <c r="S1076" s="72">
        <v>3808.53</v>
      </c>
      <c r="T1076" s="73"/>
      <c r="U1076" s="73"/>
      <c r="V1076" s="74"/>
      <c r="W1076" s="87">
        <f>ABS(S1076/E1076*10^6*I1076)</f>
        <v>11.647561687888395</v>
      </c>
      <c r="X1076" s="70"/>
      <c r="Y1076" s="70"/>
      <c r="Z1076" s="71"/>
      <c r="AA1076" s="91">
        <v>14</v>
      </c>
      <c r="AB1076" s="93"/>
      <c r="AC1076" s="91">
        <v>22</v>
      </c>
      <c r="AD1076" s="93"/>
      <c r="AE1076" s="72">
        <v>1</v>
      </c>
      <c r="AF1076" s="73"/>
      <c r="AG1076" s="74"/>
      <c r="AH1076" s="72">
        <f t="shared" si="165"/>
        <v>1.3</v>
      </c>
      <c r="AI1076" s="73"/>
      <c r="AJ1076" s="74"/>
      <c r="AK1076" s="75">
        <f>IF(AA1076&lt;25,1,IF(AC1076&lt;=12,1,(25/AA1076)^(1/4)))</f>
        <v>1</v>
      </c>
      <c r="AL1076" s="76"/>
      <c r="AM1076" s="77"/>
      <c r="AN1076" s="88">
        <f>Z1028*AH1076*AK1076</f>
        <v>65</v>
      </c>
      <c r="AO1076" s="89"/>
      <c r="AP1076" s="89"/>
      <c r="AQ1076" s="90"/>
      <c r="AR1076" s="88">
        <f>AH1029*AH1076*AK1076</f>
        <v>19.5</v>
      </c>
      <c r="AS1076" s="89"/>
      <c r="AT1076" s="89"/>
      <c r="AU1076" s="90"/>
      <c r="AV1076" s="69">
        <f>AH359</f>
        <v>1095000</v>
      </c>
      <c r="AW1076" s="70"/>
      <c r="AX1076" s="70"/>
      <c r="AY1076" s="71"/>
      <c r="AZ1076" s="69" t="str">
        <f t="shared" si="166"/>
        <v>∞</v>
      </c>
      <c r="BA1076" s="70"/>
      <c r="BB1076" s="70"/>
      <c r="BC1076" s="71"/>
      <c r="BD1076" s="72">
        <f t="shared" si="167"/>
        <v>0</v>
      </c>
      <c r="BE1076" s="73"/>
      <c r="BF1076" s="74"/>
      <c r="BG1076" s="75">
        <f>SUM(BD1076:BD1079)</f>
        <v>0</v>
      </c>
      <c r="BH1076" s="76"/>
      <c r="BI1076" s="77"/>
      <c r="BJ1076" s="114" t="str">
        <f>IF(BG1076&lt;=1,"O.K","N.G")</f>
        <v>O.K</v>
      </c>
      <c r="BK1076" s="117"/>
      <c r="BL1076" s="118"/>
    </row>
    <row r="1077" spans="2:64" ht="18.75" customHeight="1">
      <c r="B1077" s="94"/>
      <c r="C1077" s="95"/>
      <c r="D1077" s="96"/>
      <c r="E1077" s="78"/>
      <c r="F1077" s="79"/>
      <c r="G1077" s="79"/>
      <c r="H1077" s="80"/>
      <c r="I1077" s="134"/>
      <c r="J1077" s="135"/>
      <c r="K1077" s="136"/>
      <c r="L1077" s="97"/>
      <c r="M1077" s="98"/>
      <c r="N1077" s="99"/>
      <c r="O1077" s="84">
        <v>2</v>
      </c>
      <c r="P1077" s="85"/>
      <c r="Q1077" s="85"/>
      <c r="R1077" s="86"/>
      <c r="S1077" s="72">
        <v>38.44</v>
      </c>
      <c r="T1077" s="73"/>
      <c r="U1077" s="73"/>
      <c r="V1077" s="74"/>
      <c r="W1077" s="87">
        <f>ABS(S1077/E1076*10^6*I1076)</f>
        <v>0.11756038977832124</v>
      </c>
      <c r="X1077" s="70"/>
      <c r="Y1077" s="70"/>
      <c r="Z1077" s="71"/>
      <c r="AA1077" s="94"/>
      <c r="AB1077" s="96"/>
      <c r="AC1077" s="94"/>
      <c r="AD1077" s="96"/>
      <c r="AE1077" s="72">
        <v>1.021912</v>
      </c>
      <c r="AF1077" s="73"/>
      <c r="AG1077" s="74"/>
      <c r="AH1077" s="72">
        <f t="shared" si="165"/>
        <v>1.3</v>
      </c>
      <c r="AI1077" s="73"/>
      <c r="AJ1077" s="74"/>
      <c r="AK1077" s="78"/>
      <c r="AL1077" s="79"/>
      <c r="AM1077" s="80"/>
      <c r="AN1077" s="88">
        <f>Z1028*AH1077*AK1076</f>
        <v>65</v>
      </c>
      <c r="AO1077" s="89"/>
      <c r="AP1077" s="89"/>
      <c r="AQ1077" s="90"/>
      <c r="AR1077" s="88">
        <f>AH1029*AH1077*AK1076</f>
        <v>19.5</v>
      </c>
      <c r="AS1077" s="89"/>
      <c r="AT1077" s="89"/>
      <c r="AU1077" s="90"/>
      <c r="AV1077" s="69">
        <f>AH359</f>
        <v>1095000</v>
      </c>
      <c r="AW1077" s="70"/>
      <c r="AX1077" s="70"/>
      <c r="AY1077" s="71"/>
      <c r="AZ1077" s="69" t="str">
        <f t="shared" si="166"/>
        <v>∞</v>
      </c>
      <c r="BA1077" s="70"/>
      <c r="BB1077" s="70"/>
      <c r="BC1077" s="71"/>
      <c r="BD1077" s="72">
        <f t="shared" si="167"/>
        <v>0</v>
      </c>
      <c r="BE1077" s="73"/>
      <c r="BF1077" s="74"/>
      <c r="BG1077" s="78"/>
      <c r="BH1077" s="79"/>
      <c r="BI1077" s="80"/>
      <c r="BJ1077" s="137"/>
      <c r="BK1077" s="138"/>
      <c r="BL1077" s="139"/>
    </row>
    <row r="1078" spans="2:64" ht="18.75" customHeight="1">
      <c r="B1078" s="94"/>
      <c r="C1078" s="95"/>
      <c r="D1078" s="96"/>
      <c r="E1078" s="78"/>
      <c r="F1078" s="79"/>
      <c r="G1078" s="79"/>
      <c r="H1078" s="80"/>
      <c r="I1078" s="134"/>
      <c r="J1078" s="135"/>
      <c r="K1078" s="136"/>
      <c r="L1078" s="91">
        <v>2</v>
      </c>
      <c r="M1078" s="92"/>
      <c r="N1078" s="93"/>
      <c r="O1078" s="84">
        <v>1</v>
      </c>
      <c r="P1078" s="85"/>
      <c r="Q1078" s="85"/>
      <c r="R1078" s="86"/>
      <c r="S1078" s="72">
        <v>1383.6</v>
      </c>
      <c r="T1078" s="73"/>
      <c r="U1078" s="73"/>
      <c r="V1078" s="74"/>
      <c r="W1078" s="87">
        <f>ABS(S1078/E1076*10^6*I1076)</f>
        <v>4.2314400441541435</v>
      </c>
      <c r="X1078" s="70"/>
      <c r="Y1078" s="70"/>
      <c r="Z1078" s="71"/>
      <c r="AA1078" s="94"/>
      <c r="AB1078" s="96"/>
      <c r="AC1078" s="94"/>
      <c r="AD1078" s="96"/>
      <c r="AE1078" s="72">
        <v>2.468042</v>
      </c>
      <c r="AF1078" s="73"/>
      <c r="AG1078" s="74"/>
      <c r="AH1078" s="72">
        <f t="shared" si="165"/>
        <v>1.3</v>
      </c>
      <c r="AI1078" s="73"/>
      <c r="AJ1078" s="74"/>
      <c r="AK1078" s="78"/>
      <c r="AL1078" s="79"/>
      <c r="AM1078" s="80"/>
      <c r="AN1078" s="88">
        <f>Z1028*AH1078*AK1076</f>
        <v>65</v>
      </c>
      <c r="AO1078" s="89"/>
      <c r="AP1078" s="89"/>
      <c r="AQ1078" s="90"/>
      <c r="AR1078" s="88">
        <f>AH1029*AH1078*AK1076</f>
        <v>19.5</v>
      </c>
      <c r="AS1078" s="89"/>
      <c r="AT1078" s="89"/>
      <c r="AU1078" s="90"/>
      <c r="AV1078" s="69">
        <f>AH359</f>
        <v>1095000</v>
      </c>
      <c r="AW1078" s="70"/>
      <c r="AX1078" s="70"/>
      <c r="AY1078" s="71"/>
      <c r="AZ1078" s="69" t="str">
        <f t="shared" si="166"/>
        <v>∞</v>
      </c>
      <c r="BA1078" s="70"/>
      <c r="BB1078" s="70"/>
      <c r="BC1078" s="71"/>
      <c r="BD1078" s="72">
        <f t="shared" si="167"/>
        <v>0</v>
      </c>
      <c r="BE1078" s="73"/>
      <c r="BF1078" s="74"/>
      <c r="BG1078" s="78"/>
      <c r="BH1078" s="79"/>
      <c r="BI1078" s="80"/>
      <c r="BJ1078" s="137"/>
      <c r="BK1078" s="138"/>
      <c r="BL1078" s="139"/>
    </row>
    <row r="1079" spans="2:64" ht="18.75" customHeight="1">
      <c r="B1079" s="97"/>
      <c r="C1079" s="98"/>
      <c r="D1079" s="99"/>
      <c r="E1079" s="81"/>
      <c r="F1079" s="82"/>
      <c r="G1079" s="82"/>
      <c r="H1079" s="83"/>
      <c r="I1079" s="140"/>
      <c r="J1079" s="141"/>
      <c r="K1079" s="142"/>
      <c r="L1079" s="97"/>
      <c r="M1079" s="98"/>
      <c r="N1079" s="99"/>
      <c r="O1079" s="84">
        <v>2</v>
      </c>
      <c r="P1079" s="85"/>
      <c r="Q1079" s="85"/>
      <c r="R1079" s="86"/>
      <c r="S1079" s="72">
        <v>63.83</v>
      </c>
      <c r="T1079" s="73"/>
      <c r="U1079" s="73"/>
      <c r="V1079" s="74"/>
      <c r="W1079" s="87">
        <f>ABS(S1079/E1076*10^6*I1076)</f>
        <v>0.19521018937435602</v>
      </c>
      <c r="X1079" s="70"/>
      <c r="Y1079" s="70"/>
      <c r="Z1079" s="71"/>
      <c r="AA1079" s="97"/>
      <c r="AB1079" s="99"/>
      <c r="AC1079" s="97"/>
      <c r="AD1079" s="99"/>
      <c r="AE1079" s="72">
        <v>1.036384</v>
      </c>
      <c r="AF1079" s="73"/>
      <c r="AG1079" s="74"/>
      <c r="AH1079" s="72">
        <f t="shared" si="165"/>
        <v>1.3</v>
      </c>
      <c r="AI1079" s="73"/>
      <c r="AJ1079" s="74"/>
      <c r="AK1079" s="81"/>
      <c r="AL1079" s="82"/>
      <c r="AM1079" s="83"/>
      <c r="AN1079" s="88">
        <f>Z1028*AH1079*AK1076</f>
        <v>65</v>
      </c>
      <c r="AO1079" s="89"/>
      <c r="AP1079" s="89"/>
      <c r="AQ1079" s="90"/>
      <c r="AR1079" s="88">
        <f>AH1029*AH1079*AK1076</f>
        <v>19.5</v>
      </c>
      <c r="AS1079" s="89"/>
      <c r="AT1079" s="89"/>
      <c r="AU1079" s="90"/>
      <c r="AV1079" s="69">
        <f>AH359</f>
        <v>1095000</v>
      </c>
      <c r="AW1079" s="70"/>
      <c r="AX1079" s="70"/>
      <c r="AY1079" s="71"/>
      <c r="AZ1079" s="69" t="str">
        <f t="shared" si="166"/>
        <v>∞</v>
      </c>
      <c r="BA1079" s="70"/>
      <c r="BB1079" s="70"/>
      <c r="BC1079" s="71"/>
      <c r="BD1079" s="72">
        <f t="shared" si="167"/>
        <v>0</v>
      </c>
      <c r="BE1079" s="73"/>
      <c r="BF1079" s="74"/>
      <c r="BG1079" s="81"/>
      <c r="BH1079" s="82"/>
      <c r="BI1079" s="83"/>
      <c r="BJ1079" s="122"/>
      <c r="BK1079" s="123"/>
      <c r="BL1079" s="124"/>
    </row>
    <row r="1080" spans="2:64" ht="18.75" customHeight="1">
      <c r="B1080" s="91">
        <v>1301</v>
      </c>
      <c r="C1080" s="92"/>
      <c r="D1080" s="93"/>
      <c r="E1080" s="130">
        <v>161861132000</v>
      </c>
      <c r="F1080" s="76"/>
      <c r="G1080" s="76"/>
      <c r="H1080" s="77"/>
      <c r="I1080" s="131">
        <v>398</v>
      </c>
      <c r="J1080" s="132"/>
      <c r="K1080" s="133"/>
      <c r="L1080" s="91">
        <v>1</v>
      </c>
      <c r="M1080" s="92"/>
      <c r="N1080" s="93"/>
      <c r="O1080" s="84">
        <v>1</v>
      </c>
      <c r="P1080" s="85"/>
      <c r="Q1080" s="85"/>
      <c r="R1080" s="86"/>
      <c r="S1080" s="72">
        <v>4241.61</v>
      </c>
      <c r="T1080" s="73"/>
      <c r="U1080" s="73"/>
      <c r="V1080" s="74"/>
      <c r="W1080" s="87">
        <f>ABS(S1080/E1080*10^6*I1080)</f>
        <v>10.429685985391476</v>
      </c>
      <c r="X1080" s="70"/>
      <c r="Y1080" s="70"/>
      <c r="Z1080" s="71"/>
      <c r="AA1080" s="91">
        <v>14</v>
      </c>
      <c r="AB1080" s="93"/>
      <c r="AC1080" s="91">
        <v>22</v>
      </c>
      <c r="AD1080" s="93"/>
      <c r="AE1080" s="72">
        <v>1</v>
      </c>
      <c r="AF1080" s="73"/>
      <c r="AG1080" s="74"/>
      <c r="AH1080" s="72">
        <f t="shared" si="165"/>
        <v>1.3</v>
      </c>
      <c r="AI1080" s="73"/>
      <c r="AJ1080" s="74"/>
      <c r="AK1080" s="75">
        <f>IF(AA1080&lt;25,1,IF(AC1080&lt;=12,1,(25/AA1080)^(1/4)))</f>
        <v>1</v>
      </c>
      <c r="AL1080" s="76"/>
      <c r="AM1080" s="77"/>
      <c r="AN1080" s="88">
        <f>Z1028*AH1080*AK1080</f>
        <v>65</v>
      </c>
      <c r="AO1080" s="89"/>
      <c r="AP1080" s="89"/>
      <c r="AQ1080" s="90"/>
      <c r="AR1080" s="88">
        <f>AH1029*AH1080*AK1080</f>
        <v>19.5</v>
      </c>
      <c r="AS1080" s="89"/>
      <c r="AT1080" s="89"/>
      <c r="AU1080" s="90"/>
      <c r="AV1080" s="69">
        <f>AH359</f>
        <v>1095000</v>
      </c>
      <c r="AW1080" s="70"/>
      <c r="AX1080" s="70"/>
      <c r="AY1080" s="71"/>
      <c r="AZ1080" s="69" t="str">
        <f t="shared" si="166"/>
        <v>∞</v>
      </c>
      <c r="BA1080" s="70"/>
      <c r="BB1080" s="70"/>
      <c r="BC1080" s="71"/>
      <c r="BD1080" s="72">
        <f t="shared" si="167"/>
        <v>0</v>
      </c>
      <c r="BE1080" s="73"/>
      <c r="BF1080" s="74"/>
      <c r="BG1080" s="75">
        <f>SUM(BD1080:BD1083)</f>
        <v>0</v>
      </c>
      <c r="BH1080" s="76"/>
      <c r="BI1080" s="77"/>
      <c r="BJ1080" s="114" t="str">
        <f>IF(BG1080&lt;=1,"O.K","N.G")</f>
        <v>O.K</v>
      </c>
      <c r="BK1080" s="117"/>
      <c r="BL1080" s="118"/>
    </row>
    <row r="1081" spans="2:64" ht="18.75" customHeight="1">
      <c r="B1081" s="94"/>
      <c r="C1081" s="95"/>
      <c r="D1081" s="96"/>
      <c r="E1081" s="78"/>
      <c r="F1081" s="79"/>
      <c r="G1081" s="79"/>
      <c r="H1081" s="80"/>
      <c r="I1081" s="134"/>
      <c r="J1081" s="135"/>
      <c r="K1081" s="136"/>
      <c r="L1081" s="97"/>
      <c r="M1081" s="98"/>
      <c r="N1081" s="99"/>
      <c r="O1081" s="84">
        <v>2</v>
      </c>
      <c r="P1081" s="85"/>
      <c r="Q1081" s="85"/>
      <c r="R1081" s="86"/>
      <c r="S1081" s="72">
        <v>393.16</v>
      </c>
      <c r="T1081" s="73"/>
      <c r="U1081" s="73"/>
      <c r="V1081" s="74"/>
      <c r="W1081" s="87">
        <f>ABS(S1081/E1080*10^6*I1080)</f>
        <v>0.9667403042751487</v>
      </c>
      <c r="X1081" s="70"/>
      <c r="Y1081" s="70"/>
      <c r="Z1081" s="71"/>
      <c r="AA1081" s="94"/>
      <c r="AB1081" s="96"/>
      <c r="AC1081" s="94"/>
      <c r="AD1081" s="96"/>
      <c r="AE1081" s="72">
        <v>1</v>
      </c>
      <c r="AF1081" s="73"/>
      <c r="AG1081" s="74"/>
      <c r="AH1081" s="72">
        <f t="shared" si="165"/>
        <v>1.3</v>
      </c>
      <c r="AI1081" s="73"/>
      <c r="AJ1081" s="74"/>
      <c r="AK1081" s="78"/>
      <c r="AL1081" s="79"/>
      <c r="AM1081" s="80"/>
      <c r="AN1081" s="88">
        <f>Z1028*AH1081*AK1080</f>
        <v>65</v>
      </c>
      <c r="AO1081" s="89"/>
      <c r="AP1081" s="89"/>
      <c r="AQ1081" s="90"/>
      <c r="AR1081" s="88">
        <f>AH1029*AH1081*AK1080</f>
        <v>19.5</v>
      </c>
      <c r="AS1081" s="89"/>
      <c r="AT1081" s="89"/>
      <c r="AU1081" s="90"/>
      <c r="AV1081" s="69">
        <f>AH359</f>
        <v>1095000</v>
      </c>
      <c r="AW1081" s="70"/>
      <c r="AX1081" s="70"/>
      <c r="AY1081" s="71"/>
      <c r="AZ1081" s="69" t="str">
        <f t="shared" si="166"/>
        <v>∞</v>
      </c>
      <c r="BA1081" s="70"/>
      <c r="BB1081" s="70"/>
      <c r="BC1081" s="71"/>
      <c r="BD1081" s="72">
        <f t="shared" si="167"/>
        <v>0</v>
      </c>
      <c r="BE1081" s="73"/>
      <c r="BF1081" s="74"/>
      <c r="BG1081" s="78"/>
      <c r="BH1081" s="79"/>
      <c r="BI1081" s="80"/>
      <c r="BJ1081" s="137"/>
      <c r="BK1081" s="138"/>
      <c r="BL1081" s="139"/>
    </row>
    <row r="1082" spans="2:64" ht="18.75" customHeight="1">
      <c r="B1082" s="94"/>
      <c r="C1082" s="95"/>
      <c r="D1082" s="96"/>
      <c r="E1082" s="78"/>
      <c r="F1082" s="79"/>
      <c r="G1082" s="79"/>
      <c r="H1082" s="80"/>
      <c r="I1082" s="134"/>
      <c r="J1082" s="135"/>
      <c r="K1082" s="136"/>
      <c r="L1082" s="91">
        <v>2</v>
      </c>
      <c r="M1082" s="92"/>
      <c r="N1082" s="93"/>
      <c r="O1082" s="84">
        <v>1</v>
      </c>
      <c r="P1082" s="85"/>
      <c r="Q1082" s="85"/>
      <c r="R1082" s="86"/>
      <c r="S1082" s="72">
        <v>1587.41</v>
      </c>
      <c r="T1082" s="73"/>
      <c r="U1082" s="73"/>
      <c r="V1082" s="74"/>
      <c r="W1082" s="87">
        <f>ABS(S1082/E1080*10^6*I1080)</f>
        <v>3.903279139305661</v>
      </c>
      <c r="X1082" s="70"/>
      <c r="Y1082" s="70"/>
      <c r="Z1082" s="71"/>
      <c r="AA1082" s="94"/>
      <c r="AB1082" s="96"/>
      <c r="AC1082" s="94"/>
      <c r="AD1082" s="96"/>
      <c r="AE1082" s="72">
        <v>1</v>
      </c>
      <c r="AF1082" s="73"/>
      <c r="AG1082" s="74"/>
      <c r="AH1082" s="72">
        <f t="shared" si="165"/>
        <v>1.3</v>
      </c>
      <c r="AI1082" s="73"/>
      <c r="AJ1082" s="74"/>
      <c r="AK1082" s="78"/>
      <c r="AL1082" s="79"/>
      <c r="AM1082" s="80"/>
      <c r="AN1082" s="88">
        <f>Z1028*AH1082*AK1080</f>
        <v>65</v>
      </c>
      <c r="AO1082" s="89"/>
      <c r="AP1082" s="89"/>
      <c r="AQ1082" s="90"/>
      <c r="AR1082" s="88">
        <f>AH1029*AH1082*AK1080</f>
        <v>19.5</v>
      </c>
      <c r="AS1082" s="89"/>
      <c r="AT1082" s="89"/>
      <c r="AU1082" s="90"/>
      <c r="AV1082" s="69">
        <f>AH359</f>
        <v>1095000</v>
      </c>
      <c r="AW1082" s="70"/>
      <c r="AX1082" s="70"/>
      <c r="AY1082" s="71"/>
      <c r="AZ1082" s="69" t="str">
        <f t="shared" si="166"/>
        <v>∞</v>
      </c>
      <c r="BA1082" s="70"/>
      <c r="BB1082" s="70"/>
      <c r="BC1082" s="71"/>
      <c r="BD1082" s="72">
        <f t="shared" si="167"/>
        <v>0</v>
      </c>
      <c r="BE1082" s="73"/>
      <c r="BF1082" s="74"/>
      <c r="BG1082" s="78"/>
      <c r="BH1082" s="79"/>
      <c r="BI1082" s="80"/>
      <c r="BJ1082" s="137"/>
      <c r="BK1082" s="138"/>
      <c r="BL1082" s="139"/>
    </row>
    <row r="1083" spans="2:64" ht="18.75" customHeight="1">
      <c r="B1083" s="97"/>
      <c r="C1083" s="98"/>
      <c r="D1083" s="99"/>
      <c r="E1083" s="81"/>
      <c r="F1083" s="82"/>
      <c r="G1083" s="82"/>
      <c r="H1083" s="83"/>
      <c r="I1083" s="140"/>
      <c r="J1083" s="141"/>
      <c r="K1083" s="142"/>
      <c r="L1083" s="97"/>
      <c r="M1083" s="98"/>
      <c r="N1083" s="99"/>
      <c r="O1083" s="84">
        <v>2</v>
      </c>
      <c r="P1083" s="85"/>
      <c r="Q1083" s="85"/>
      <c r="R1083" s="86"/>
      <c r="S1083" s="72">
        <v>210.4</v>
      </c>
      <c r="T1083" s="73"/>
      <c r="U1083" s="73"/>
      <c r="V1083" s="74"/>
      <c r="W1083" s="87">
        <f>ABS(S1083/E1080*10^6*I1080)</f>
        <v>0.5173521213233576</v>
      </c>
      <c r="X1083" s="70"/>
      <c r="Y1083" s="70"/>
      <c r="Z1083" s="71"/>
      <c r="AA1083" s="97"/>
      <c r="AB1083" s="99"/>
      <c r="AC1083" s="97"/>
      <c r="AD1083" s="99"/>
      <c r="AE1083" s="72">
        <v>1</v>
      </c>
      <c r="AF1083" s="73"/>
      <c r="AG1083" s="74"/>
      <c r="AH1083" s="72">
        <f t="shared" si="165"/>
        <v>1.3</v>
      </c>
      <c r="AI1083" s="73"/>
      <c r="AJ1083" s="74"/>
      <c r="AK1083" s="81"/>
      <c r="AL1083" s="82"/>
      <c r="AM1083" s="83"/>
      <c r="AN1083" s="88">
        <f>Z1028*AH1083*AK1080</f>
        <v>65</v>
      </c>
      <c r="AO1083" s="89"/>
      <c r="AP1083" s="89"/>
      <c r="AQ1083" s="90"/>
      <c r="AR1083" s="88">
        <f>AH1029*AH1083*AK1080</f>
        <v>19.5</v>
      </c>
      <c r="AS1083" s="89"/>
      <c r="AT1083" s="89"/>
      <c r="AU1083" s="90"/>
      <c r="AV1083" s="69">
        <f>AH359</f>
        <v>1095000</v>
      </c>
      <c r="AW1083" s="70"/>
      <c r="AX1083" s="70"/>
      <c r="AY1083" s="71"/>
      <c r="AZ1083" s="69" t="str">
        <f t="shared" si="166"/>
        <v>∞</v>
      </c>
      <c r="BA1083" s="70"/>
      <c r="BB1083" s="70"/>
      <c r="BC1083" s="71"/>
      <c r="BD1083" s="72">
        <f t="shared" si="167"/>
        <v>0</v>
      </c>
      <c r="BE1083" s="73"/>
      <c r="BF1083" s="74"/>
      <c r="BG1083" s="81"/>
      <c r="BH1083" s="82"/>
      <c r="BI1083" s="83"/>
      <c r="BJ1083" s="122"/>
      <c r="BK1083" s="123"/>
      <c r="BL1083" s="124"/>
    </row>
    <row r="1084" spans="2:64" ht="18.75" customHeight="1">
      <c r="B1084" s="91">
        <v>1401</v>
      </c>
      <c r="C1084" s="92"/>
      <c r="D1084" s="93"/>
      <c r="E1084" s="130">
        <v>128503486833.333</v>
      </c>
      <c r="F1084" s="76"/>
      <c r="G1084" s="76"/>
      <c r="H1084" s="77"/>
      <c r="I1084" s="131">
        <v>393</v>
      </c>
      <c r="J1084" s="132"/>
      <c r="K1084" s="133"/>
      <c r="L1084" s="91">
        <v>1</v>
      </c>
      <c r="M1084" s="92"/>
      <c r="N1084" s="93"/>
      <c r="O1084" s="84">
        <v>1</v>
      </c>
      <c r="P1084" s="85"/>
      <c r="Q1084" s="85"/>
      <c r="R1084" s="86"/>
      <c r="S1084" s="72">
        <v>4184.32</v>
      </c>
      <c r="T1084" s="73"/>
      <c r="U1084" s="73"/>
      <c r="V1084" s="74"/>
      <c r="W1084" s="87">
        <f>ABS(S1084/E1084*10^6*I1084)</f>
        <v>12.796833770999614</v>
      </c>
      <c r="X1084" s="70"/>
      <c r="Y1084" s="70"/>
      <c r="Z1084" s="71"/>
      <c r="AA1084" s="91">
        <v>14</v>
      </c>
      <c r="AB1084" s="93"/>
      <c r="AC1084" s="91">
        <v>22</v>
      </c>
      <c r="AD1084" s="93"/>
      <c r="AE1084" s="72">
        <v>1</v>
      </c>
      <c r="AF1084" s="73"/>
      <c r="AG1084" s="74"/>
      <c r="AH1084" s="72">
        <f t="shared" si="165"/>
        <v>1.3</v>
      </c>
      <c r="AI1084" s="73"/>
      <c r="AJ1084" s="74"/>
      <c r="AK1084" s="75">
        <f>IF(AA1084&lt;25,1,IF(AC1084&lt;=12,1,(25/AA1084)^(1/4)))</f>
        <v>1</v>
      </c>
      <c r="AL1084" s="76"/>
      <c r="AM1084" s="77"/>
      <c r="AN1084" s="88">
        <f>Z1028*AH1084*AK1084</f>
        <v>65</v>
      </c>
      <c r="AO1084" s="89"/>
      <c r="AP1084" s="89"/>
      <c r="AQ1084" s="90"/>
      <c r="AR1084" s="88">
        <f>AH1029*AH1084*AK1084</f>
        <v>19.5</v>
      </c>
      <c r="AS1084" s="89"/>
      <c r="AT1084" s="89"/>
      <c r="AU1084" s="90"/>
      <c r="AV1084" s="69">
        <f>AH359</f>
        <v>1095000</v>
      </c>
      <c r="AW1084" s="70"/>
      <c r="AX1084" s="70"/>
      <c r="AY1084" s="71"/>
      <c r="AZ1084" s="69" t="str">
        <f t="shared" si="166"/>
        <v>∞</v>
      </c>
      <c r="BA1084" s="70"/>
      <c r="BB1084" s="70"/>
      <c r="BC1084" s="71"/>
      <c r="BD1084" s="72">
        <f t="shared" si="167"/>
        <v>0</v>
      </c>
      <c r="BE1084" s="73"/>
      <c r="BF1084" s="74"/>
      <c r="BG1084" s="75">
        <f>SUM(BD1084:BD1087)</f>
        <v>0</v>
      </c>
      <c r="BH1084" s="76"/>
      <c r="BI1084" s="77"/>
      <c r="BJ1084" s="114" t="str">
        <f>IF(BG1084&lt;=1,"O.K","N.G")</f>
        <v>O.K</v>
      </c>
      <c r="BK1084" s="117"/>
      <c r="BL1084" s="118"/>
    </row>
    <row r="1085" spans="2:64" ht="18.75" customHeight="1">
      <c r="B1085" s="94"/>
      <c r="C1085" s="95"/>
      <c r="D1085" s="96"/>
      <c r="E1085" s="78"/>
      <c r="F1085" s="79"/>
      <c r="G1085" s="79"/>
      <c r="H1085" s="80"/>
      <c r="I1085" s="134"/>
      <c r="J1085" s="135"/>
      <c r="K1085" s="136"/>
      <c r="L1085" s="97"/>
      <c r="M1085" s="98"/>
      <c r="N1085" s="99"/>
      <c r="O1085" s="84">
        <v>2</v>
      </c>
      <c r="P1085" s="85"/>
      <c r="Q1085" s="85"/>
      <c r="R1085" s="86"/>
      <c r="S1085" s="72">
        <v>741.99</v>
      </c>
      <c r="T1085" s="73"/>
      <c r="U1085" s="73"/>
      <c r="V1085" s="74"/>
      <c r="W1085" s="87">
        <f>ABS(S1085/E1084*10^6*I1084)</f>
        <v>2.269215234433314</v>
      </c>
      <c r="X1085" s="70"/>
      <c r="Y1085" s="70"/>
      <c r="Z1085" s="71"/>
      <c r="AA1085" s="94"/>
      <c r="AB1085" s="96"/>
      <c r="AC1085" s="94"/>
      <c r="AD1085" s="96"/>
      <c r="AE1085" s="72">
        <v>1</v>
      </c>
      <c r="AF1085" s="73"/>
      <c r="AG1085" s="74"/>
      <c r="AH1085" s="72">
        <f t="shared" si="165"/>
        <v>1.3</v>
      </c>
      <c r="AI1085" s="73"/>
      <c r="AJ1085" s="74"/>
      <c r="AK1085" s="78"/>
      <c r="AL1085" s="79"/>
      <c r="AM1085" s="80"/>
      <c r="AN1085" s="88">
        <f>Z1028*AH1085*AK1084</f>
        <v>65</v>
      </c>
      <c r="AO1085" s="89"/>
      <c r="AP1085" s="89"/>
      <c r="AQ1085" s="90"/>
      <c r="AR1085" s="88">
        <f>AH1029*AH1085*AK1084</f>
        <v>19.5</v>
      </c>
      <c r="AS1085" s="89"/>
      <c r="AT1085" s="89"/>
      <c r="AU1085" s="90"/>
      <c r="AV1085" s="69">
        <f>AH359</f>
        <v>1095000</v>
      </c>
      <c r="AW1085" s="70"/>
      <c r="AX1085" s="70"/>
      <c r="AY1085" s="71"/>
      <c r="AZ1085" s="69" t="str">
        <f t="shared" si="166"/>
        <v>∞</v>
      </c>
      <c r="BA1085" s="70"/>
      <c r="BB1085" s="70"/>
      <c r="BC1085" s="71"/>
      <c r="BD1085" s="72">
        <f t="shared" si="167"/>
        <v>0</v>
      </c>
      <c r="BE1085" s="73"/>
      <c r="BF1085" s="74"/>
      <c r="BG1085" s="78"/>
      <c r="BH1085" s="79"/>
      <c r="BI1085" s="80"/>
      <c r="BJ1085" s="137"/>
      <c r="BK1085" s="138"/>
      <c r="BL1085" s="139"/>
    </row>
    <row r="1086" spans="2:64" ht="18.75" customHeight="1">
      <c r="B1086" s="94"/>
      <c r="C1086" s="95"/>
      <c r="D1086" s="96"/>
      <c r="E1086" s="78"/>
      <c r="F1086" s="79"/>
      <c r="G1086" s="79"/>
      <c r="H1086" s="80"/>
      <c r="I1086" s="134"/>
      <c r="J1086" s="135"/>
      <c r="K1086" s="136"/>
      <c r="L1086" s="91">
        <v>2</v>
      </c>
      <c r="M1086" s="92"/>
      <c r="N1086" s="93"/>
      <c r="O1086" s="84">
        <v>1</v>
      </c>
      <c r="P1086" s="85"/>
      <c r="Q1086" s="85"/>
      <c r="R1086" s="86"/>
      <c r="S1086" s="72">
        <v>1576.17</v>
      </c>
      <c r="T1086" s="73"/>
      <c r="U1086" s="73"/>
      <c r="V1086" s="74"/>
      <c r="W1086" s="87">
        <f>ABS(S1086/E1084*10^6*I1084)</f>
        <v>4.8203735576716085</v>
      </c>
      <c r="X1086" s="70"/>
      <c r="Y1086" s="70"/>
      <c r="Z1086" s="71"/>
      <c r="AA1086" s="94"/>
      <c r="AB1086" s="96"/>
      <c r="AC1086" s="94"/>
      <c r="AD1086" s="96"/>
      <c r="AE1086" s="72">
        <v>1</v>
      </c>
      <c r="AF1086" s="73"/>
      <c r="AG1086" s="74"/>
      <c r="AH1086" s="72">
        <f t="shared" si="165"/>
        <v>1.3</v>
      </c>
      <c r="AI1086" s="73"/>
      <c r="AJ1086" s="74"/>
      <c r="AK1086" s="78"/>
      <c r="AL1086" s="79"/>
      <c r="AM1086" s="80"/>
      <c r="AN1086" s="88">
        <f>Z1028*AH1086*AK1084</f>
        <v>65</v>
      </c>
      <c r="AO1086" s="89"/>
      <c r="AP1086" s="89"/>
      <c r="AQ1086" s="90"/>
      <c r="AR1086" s="88">
        <f>AH1029*AH1086*AK1084</f>
        <v>19.5</v>
      </c>
      <c r="AS1086" s="89"/>
      <c r="AT1086" s="89"/>
      <c r="AU1086" s="90"/>
      <c r="AV1086" s="69">
        <f>AH359</f>
        <v>1095000</v>
      </c>
      <c r="AW1086" s="70"/>
      <c r="AX1086" s="70"/>
      <c r="AY1086" s="71"/>
      <c r="AZ1086" s="69" t="str">
        <f t="shared" si="166"/>
        <v>∞</v>
      </c>
      <c r="BA1086" s="70"/>
      <c r="BB1086" s="70"/>
      <c r="BC1086" s="71"/>
      <c r="BD1086" s="72">
        <f t="shared" si="167"/>
        <v>0</v>
      </c>
      <c r="BE1086" s="73"/>
      <c r="BF1086" s="74"/>
      <c r="BG1086" s="78"/>
      <c r="BH1086" s="79"/>
      <c r="BI1086" s="80"/>
      <c r="BJ1086" s="137"/>
      <c r="BK1086" s="138"/>
      <c r="BL1086" s="139"/>
    </row>
    <row r="1087" spans="2:64" ht="18.75" customHeight="1">
      <c r="B1087" s="97"/>
      <c r="C1087" s="98"/>
      <c r="D1087" s="99"/>
      <c r="E1087" s="81"/>
      <c r="F1087" s="82"/>
      <c r="G1087" s="82"/>
      <c r="H1087" s="83"/>
      <c r="I1087" s="140"/>
      <c r="J1087" s="141"/>
      <c r="K1087" s="142"/>
      <c r="L1087" s="97"/>
      <c r="M1087" s="98"/>
      <c r="N1087" s="99"/>
      <c r="O1087" s="84">
        <v>2</v>
      </c>
      <c r="P1087" s="85"/>
      <c r="Q1087" s="85"/>
      <c r="R1087" s="86"/>
      <c r="S1087" s="72">
        <v>350.8</v>
      </c>
      <c r="T1087" s="73"/>
      <c r="U1087" s="73"/>
      <c r="V1087" s="74"/>
      <c r="W1087" s="87">
        <f>ABS(S1087/E1084*10^6*I1084)</f>
        <v>1.0728455966242223</v>
      </c>
      <c r="X1087" s="70"/>
      <c r="Y1087" s="70"/>
      <c r="Z1087" s="71"/>
      <c r="AA1087" s="97"/>
      <c r="AB1087" s="99"/>
      <c r="AC1087" s="97"/>
      <c r="AD1087" s="99"/>
      <c r="AE1087" s="72">
        <v>1</v>
      </c>
      <c r="AF1087" s="73"/>
      <c r="AG1087" s="74"/>
      <c r="AH1087" s="72">
        <f t="shared" si="165"/>
        <v>1.3</v>
      </c>
      <c r="AI1087" s="73"/>
      <c r="AJ1087" s="74"/>
      <c r="AK1087" s="81"/>
      <c r="AL1087" s="82"/>
      <c r="AM1087" s="83"/>
      <c r="AN1087" s="88">
        <f>Z1028*AH1087*AK1084</f>
        <v>65</v>
      </c>
      <c r="AO1087" s="89"/>
      <c r="AP1087" s="89"/>
      <c r="AQ1087" s="90"/>
      <c r="AR1087" s="88">
        <f>AH1029*AH1087*AK1084</f>
        <v>19.5</v>
      </c>
      <c r="AS1087" s="89"/>
      <c r="AT1087" s="89"/>
      <c r="AU1087" s="90"/>
      <c r="AV1087" s="69">
        <f>AH359</f>
        <v>1095000</v>
      </c>
      <c r="AW1087" s="70"/>
      <c r="AX1087" s="70"/>
      <c r="AY1087" s="71"/>
      <c r="AZ1087" s="69" t="str">
        <f t="shared" si="166"/>
        <v>∞</v>
      </c>
      <c r="BA1087" s="70"/>
      <c r="BB1087" s="70"/>
      <c r="BC1087" s="71"/>
      <c r="BD1087" s="72">
        <f t="shared" si="167"/>
        <v>0</v>
      </c>
      <c r="BE1087" s="73"/>
      <c r="BF1087" s="74"/>
      <c r="BG1087" s="81"/>
      <c r="BH1087" s="82"/>
      <c r="BI1087" s="83"/>
      <c r="BJ1087" s="122"/>
      <c r="BK1087" s="123"/>
      <c r="BL1087" s="124"/>
    </row>
    <row r="1088" spans="2:64" ht="18.75" customHeight="1">
      <c r="B1088" s="91">
        <v>1501</v>
      </c>
      <c r="C1088" s="92"/>
      <c r="D1088" s="93"/>
      <c r="E1088" s="130">
        <v>161861132000</v>
      </c>
      <c r="F1088" s="76"/>
      <c r="G1088" s="76"/>
      <c r="H1088" s="77"/>
      <c r="I1088" s="131">
        <v>398</v>
      </c>
      <c r="J1088" s="132"/>
      <c r="K1088" s="133"/>
      <c r="L1088" s="91">
        <v>1</v>
      </c>
      <c r="M1088" s="92"/>
      <c r="N1088" s="93"/>
      <c r="O1088" s="84">
        <v>1</v>
      </c>
      <c r="P1088" s="85"/>
      <c r="Q1088" s="85"/>
      <c r="R1088" s="86"/>
      <c r="S1088" s="72">
        <v>4241.81</v>
      </c>
      <c r="T1088" s="73"/>
      <c r="U1088" s="73"/>
      <c r="V1088" s="74"/>
      <c r="W1088" s="87">
        <f>ABS(S1088/E1088*10^6*I1088)</f>
        <v>10.430177764974486</v>
      </c>
      <c r="X1088" s="70"/>
      <c r="Y1088" s="70"/>
      <c r="Z1088" s="71"/>
      <c r="AA1088" s="91">
        <v>14</v>
      </c>
      <c r="AB1088" s="93"/>
      <c r="AC1088" s="91">
        <v>22</v>
      </c>
      <c r="AD1088" s="93"/>
      <c r="AE1088" s="72">
        <v>1</v>
      </c>
      <c r="AF1088" s="73"/>
      <c r="AG1088" s="74"/>
      <c r="AH1088" s="72">
        <f t="shared" si="165"/>
        <v>1.3</v>
      </c>
      <c r="AI1088" s="73"/>
      <c r="AJ1088" s="74"/>
      <c r="AK1088" s="75">
        <f>IF(AA1088&lt;25,1,IF(AC1088&lt;=12,1,(25/AA1088)^(1/4)))</f>
        <v>1</v>
      </c>
      <c r="AL1088" s="76"/>
      <c r="AM1088" s="77"/>
      <c r="AN1088" s="88">
        <f>Z1028*AH1088*AK1088</f>
        <v>65</v>
      </c>
      <c r="AO1088" s="89"/>
      <c r="AP1088" s="89"/>
      <c r="AQ1088" s="90"/>
      <c r="AR1088" s="88">
        <f>AH1029*AH1088*AK1088</f>
        <v>19.5</v>
      </c>
      <c r="AS1088" s="89"/>
      <c r="AT1088" s="89"/>
      <c r="AU1088" s="90"/>
      <c r="AV1088" s="69">
        <f>AH359</f>
        <v>1095000</v>
      </c>
      <c r="AW1088" s="70"/>
      <c r="AX1088" s="70"/>
      <c r="AY1088" s="71"/>
      <c r="AZ1088" s="69" t="str">
        <f t="shared" si="166"/>
        <v>∞</v>
      </c>
      <c r="BA1088" s="70"/>
      <c r="BB1088" s="70"/>
      <c r="BC1088" s="71"/>
      <c r="BD1088" s="72">
        <f t="shared" si="167"/>
        <v>0</v>
      </c>
      <c r="BE1088" s="73"/>
      <c r="BF1088" s="74"/>
      <c r="BG1088" s="75">
        <f>SUM(BD1088:BD1091)</f>
        <v>0</v>
      </c>
      <c r="BH1088" s="76"/>
      <c r="BI1088" s="77"/>
      <c r="BJ1088" s="114" t="str">
        <f>IF(BG1088&lt;=1,"O.K","N.G")</f>
        <v>O.K</v>
      </c>
      <c r="BK1088" s="117"/>
      <c r="BL1088" s="118"/>
    </row>
    <row r="1089" spans="2:64" ht="18.75" customHeight="1">
      <c r="B1089" s="94"/>
      <c r="C1089" s="95"/>
      <c r="D1089" s="96"/>
      <c r="E1089" s="78"/>
      <c r="F1089" s="79"/>
      <c r="G1089" s="79"/>
      <c r="H1089" s="80"/>
      <c r="I1089" s="134"/>
      <c r="J1089" s="135"/>
      <c r="K1089" s="136"/>
      <c r="L1089" s="97"/>
      <c r="M1089" s="98"/>
      <c r="N1089" s="99"/>
      <c r="O1089" s="84">
        <v>2</v>
      </c>
      <c r="P1089" s="85"/>
      <c r="Q1089" s="85"/>
      <c r="R1089" s="86"/>
      <c r="S1089" s="72">
        <v>393.35</v>
      </c>
      <c r="T1089" s="73"/>
      <c r="U1089" s="73"/>
      <c r="V1089" s="74"/>
      <c r="W1089" s="87">
        <f>ABS(S1089/E1088*10^6*I1088)</f>
        <v>0.9672074948790054</v>
      </c>
      <c r="X1089" s="70"/>
      <c r="Y1089" s="70"/>
      <c r="Z1089" s="71"/>
      <c r="AA1089" s="94"/>
      <c r="AB1089" s="96"/>
      <c r="AC1089" s="94"/>
      <c r="AD1089" s="96"/>
      <c r="AE1089" s="72">
        <v>1</v>
      </c>
      <c r="AF1089" s="73"/>
      <c r="AG1089" s="74"/>
      <c r="AH1089" s="72">
        <f t="shared" si="165"/>
        <v>1.3</v>
      </c>
      <c r="AI1089" s="73"/>
      <c r="AJ1089" s="74"/>
      <c r="AK1089" s="78"/>
      <c r="AL1089" s="79"/>
      <c r="AM1089" s="80"/>
      <c r="AN1089" s="88">
        <f>Z1028*AH1089*AK1088</f>
        <v>65</v>
      </c>
      <c r="AO1089" s="89"/>
      <c r="AP1089" s="89"/>
      <c r="AQ1089" s="90"/>
      <c r="AR1089" s="88">
        <f>AH1029*AH1089*AK1088</f>
        <v>19.5</v>
      </c>
      <c r="AS1089" s="89"/>
      <c r="AT1089" s="89"/>
      <c r="AU1089" s="90"/>
      <c r="AV1089" s="69">
        <f>AH359</f>
        <v>1095000</v>
      </c>
      <c r="AW1089" s="70"/>
      <c r="AX1089" s="70"/>
      <c r="AY1089" s="71"/>
      <c r="AZ1089" s="69" t="str">
        <f t="shared" si="166"/>
        <v>∞</v>
      </c>
      <c r="BA1089" s="70"/>
      <c r="BB1089" s="70"/>
      <c r="BC1089" s="71"/>
      <c r="BD1089" s="72">
        <f t="shared" si="167"/>
        <v>0</v>
      </c>
      <c r="BE1089" s="73"/>
      <c r="BF1089" s="74"/>
      <c r="BG1089" s="78"/>
      <c r="BH1089" s="79"/>
      <c r="BI1089" s="80"/>
      <c r="BJ1089" s="137"/>
      <c r="BK1089" s="138"/>
      <c r="BL1089" s="139"/>
    </row>
    <row r="1090" spans="2:64" ht="18.75" customHeight="1">
      <c r="B1090" s="94"/>
      <c r="C1090" s="95"/>
      <c r="D1090" s="96"/>
      <c r="E1090" s="78"/>
      <c r="F1090" s="79"/>
      <c r="G1090" s="79"/>
      <c r="H1090" s="80"/>
      <c r="I1090" s="134"/>
      <c r="J1090" s="135"/>
      <c r="K1090" s="136"/>
      <c r="L1090" s="91">
        <v>2</v>
      </c>
      <c r="M1090" s="92"/>
      <c r="N1090" s="93"/>
      <c r="O1090" s="84">
        <v>1</v>
      </c>
      <c r="P1090" s="85"/>
      <c r="Q1090" s="85"/>
      <c r="R1090" s="86"/>
      <c r="S1090" s="72">
        <v>1587.29</v>
      </c>
      <c r="T1090" s="73"/>
      <c r="U1090" s="73"/>
      <c r="V1090" s="74"/>
      <c r="W1090" s="87">
        <f>ABS(S1090/E1088*10^6*I1088)</f>
        <v>3.9029840715558572</v>
      </c>
      <c r="X1090" s="70"/>
      <c r="Y1090" s="70"/>
      <c r="Z1090" s="71"/>
      <c r="AA1090" s="94"/>
      <c r="AB1090" s="96"/>
      <c r="AC1090" s="94"/>
      <c r="AD1090" s="96"/>
      <c r="AE1090" s="72">
        <v>1</v>
      </c>
      <c r="AF1090" s="73"/>
      <c r="AG1090" s="74"/>
      <c r="AH1090" s="72">
        <f t="shared" si="165"/>
        <v>1.3</v>
      </c>
      <c r="AI1090" s="73"/>
      <c r="AJ1090" s="74"/>
      <c r="AK1090" s="78"/>
      <c r="AL1090" s="79"/>
      <c r="AM1090" s="80"/>
      <c r="AN1090" s="88">
        <f>Z1028*AH1090*AK1088</f>
        <v>65</v>
      </c>
      <c r="AO1090" s="89"/>
      <c r="AP1090" s="89"/>
      <c r="AQ1090" s="90"/>
      <c r="AR1090" s="88">
        <f>AH1029*AH1090*AK1088</f>
        <v>19.5</v>
      </c>
      <c r="AS1090" s="89"/>
      <c r="AT1090" s="89"/>
      <c r="AU1090" s="90"/>
      <c r="AV1090" s="69">
        <f>AH359</f>
        <v>1095000</v>
      </c>
      <c r="AW1090" s="70"/>
      <c r="AX1090" s="70"/>
      <c r="AY1090" s="71"/>
      <c r="AZ1090" s="69" t="str">
        <f t="shared" si="166"/>
        <v>∞</v>
      </c>
      <c r="BA1090" s="70"/>
      <c r="BB1090" s="70"/>
      <c r="BC1090" s="71"/>
      <c r="BD1090" s="72">
        <f t="shared" si="167"/>
        <v>0</v>
      </c>
      <c r="BE1090" s="73"/>
      <c r="BF1090" s="74"/>
      <c r="BG1090" s="78"/>
      <c r="BH1090" s="79"/>
      <c r="BI1090" s="80"/>
      <c r="BJ1090" s="137"/>
      <c r="BK1090" s="138"/>
      <c r="BL1090" s="139"/>
    </row>
    <row r="1091" spans="2:64" ht="18.75" customHeight="1">
      <c r="B1091" s="97"/>
      <c r="C1091" s="98"/>
      <c r="D1091" s="99"/>
      <c r="E1091" s="81"/>
      <c r="F1091" s="82"/>
      <c r="G1091" s="82"/>
      <c r="H1091" s="83"/>
      <c r="I1091" s="140"/>
      <c r="J1091" s="141"/>
      <c r="K1091" s="142"/>
      <c r="L1091" s="97"/>
      <c r="M1091" s="98"/>
      <c r="N1091" s="99"/>
      <c r="O1091" s="84">
        <v>2</v>
      </c>
      <c r="P1091" s="85"/>
      <c r="Q1091" s="85"/>
      <c r="R1091" s="86"/>
      <c r="S1091" s="72">
        <v>210.3</v>
      </c>
      <c r="T1091" s="73"/>
      <c r="U1091" s="73"/>
      <c r="V1091" s="74"/>
      <c r="W1091" s="87">
        <f>ABS(S1091/E1088*10^6*I1088)</f>
        <v>0.5171062315318541</v>
      </c>
      <c r="X1091" s="70"/>
      <c r="Y1091" s="70"/>
      <c r="Z1091" s="71"/>
      <c r="AA1091" s="97"/>
      <c r="AB1091" s="99"/>
      <c r="AC1091" s="97"/>
      <c r="AD1091" s="99"/>
      <c r="AE1091" s="72">
        <v>1</v>
      </c>
      <c r="AF1091" s="73"/>
      <c r="AG1091" s="74"/>
      <c r="AH1091" s="72">
        <f t="shared" si="165"/>
        <v>1.3</v>
      </c>
      <c r="AI1091" s="73"/>
      <c r="AJ1091" s="74"/>
      <c r="AK1091" s="81"/>
      <c r="AL1091" s="82"/>
      <c r="AM1091" s="83"/>
      <c r="AN1091" s="88">
        <f>Z1028*AH1091*AK1088</f>
        <v>65</v>
      </c>
      <c r="AO1091" s="89"/>
      <c r="AP1091" s="89"/>
      <c r="AQ1091" s="90"/>
      <c r="AR1091" s="88">
        <f>AH1029*AH1091*AK1088</f>
        <v>19.5</v>
      </c>
      <c r="AS1091" s="89"/>
      <c r="AT1091" s="89"/>
      <c r="AU1091" s="90"/>
      <c r="AV1091" s="69">
        <f>AH359</f>
        <v>1095000</v>
      </c>
      <c r="AW1091" s="70"/>
      <c r="AX1091" s="70"/>
      <c r="AY1091" s="71"/>
      <c r="AZ1091" s="69" t="str">
        <f t="shared" si="166"/>
        <v>∞</v>
      </c>
      <c r="BA1091" s="70"/>
      <c r="BB1091" s="70"/>
      <c r="BC1091" s="71"/>
      <c r="BD1091" s="72">
        <f t="shared" si="167"/>
        <v>0</v>
      </c>
      <c r="BE1091" s="73"/>
      <c r="BF1091" s="74"/>
      <c r="BG1091" s="81"/>
      <c r="BH1091" s="82"/>
      <c r="BI1091" s="83"/>
      <c r="BJ1091" s="122"/>
      <c r="BK1091" s="123"/>
      <c r="BL1091" s="124"/>
    </row>
    <row r="1092" spans="2:64" ht="18.75" customHeight="1">
      <c r="B1092" s="91">
        <v>1601</v>
      </c>
      <c r="C1092" s="92"/>
      <c r="D1092" s="93"/>
      <c r="E1092" s="130">
        <v>161861132000</v>
      </c>
      <c r="F1092" s="76"/>
      <c r="G1092" s="76"/>
      <c r="H1092" s="77"/>
      <c r="I1092" s="131">
        <v>398</v>
      </c>
      <c r="J1092" s="132"/>
      <c r="K1092" s="133"/>
      <c r="L1092" s="91">
        <v>1</v>
      </c>
      <c r="M1092" s="92"/>
      <c r="N1092" s="93"/>
      <c r="O1092" s="84">
        <v>1</v>
      </c>
      <c r="P1092" s="85"/>
      <c r="Q1092" s="85"/>
      <c r="R1092" s="86"/>
      <c r="S1092" s="72">
        <v>3809.12</v>
      </c>
      <c r="T1092" s="73"/>
      <c r="U1092" s="73"/>
      <c r="V1092" s="74"/>
      <c r="W1092" s="87">
        <f>ABS(S1092/E1092*10^6*I1092)</f>
        <v>9.366237226118004</v>
      </c>
      <c r="X1092" s="70"/>
      <c r="Y1092" s="70"/>
      <c r="Z1092" s="71"/>
      <c r="AA1092" s="91">
        <v>14</v>
      </c>
      <c r="AB1092" s="93"/>
      <c r="AC1092" s="91">
        <v>22</v>
      </c>
      <c r="AD1092" s="93"/>
      <c r="AE1092" s="72">
        <v>1</v>
      </c>
      <c r="AF1092" s="73"/>
      <c r="AG1092" s="74"/>
      <c r="AH1092" s="72">
        <f t="shared" si="165"/>
        <v>1.3</v>
      </c>
      <c r="AI1092" s="73"/>
      <c r="AJ1092" s="74"/>
      <c r="AK1092" s="75">
        <f>IF(AA1092&lt;25,1,IF(AC1092&lt;=12,1,(25/AA1092)^(1/4)))</f>
        <v>1</v>
      </c>
      <c r="AL1092" s="76"/>
      <c r="AM1092" s="77"/>
      <c r="AN1092" s="88">
        <f>Z1028*AH1092*AK1092</f>
        <v>65</v>
      </c>
      <c r="AO1092" s="89"/>
      <c r="AP1092" s="89"/>
      <c r="AQ1092" s="90"/>
      <c r="AR1092" s="88">
        <f>AH1029*AH1092*AK1092</f>
        <v>19.5</v>
      </c>
      <c r="AS1092" s="89"/>
      <c r="AT1092" s="89"/>
      <c r="AU1092" s="90"/>
      <c r="AV1092" s="69">
        <f>AH359</f>
        <v>1095000</v>
      </c>
      <c r="AW1092" s="70"/>
      <c r="AX1092" s="70"/>
      <c r="AY1092" s="71"/>
      <c r="AZ1092" s="69" t="str">
        <f t="shared" si="166"/>
        <v>∞</v>
      </c>
      <c r="BA1092" s="70"/>
      <c r="BB1092" s="70"/>
      <c r="BC1092" s="71"/>
      <c r="BD1092" s="72">
        <f t="shared" si="167"/>
        <v>0</v>
      </c>
      <c r="BE1092" s="73"/>
      <c r="BF1092" s="74"/>
      <c r="BG1092" s="75">
        <f>SUM(BD1092:BD1095)</f>
        <v>0</v>
      </c>
      <c r="BH1092" s="76"/>
      <c r="BI1092" s="77"/>
      <c r="BJ1092" s="114" t="str">
        <f>IF(BG1092&lt;=1,"O.K","N.G")</f>
        <v>O.K</v>
      </c>
      <c r="BK1092" s="117"/>
      <c r="BL1092" s="118"/>
    </row>
    <row r="1093" spans="2:64" ht="18.75" customHeight="1">
      <c r="B1093" s="94"/>
      <c r="C1093" s="95"/>
      <c r="D1093" s="96"/>
      <c r="E1093" s="78"/>
      <c r="F1093" s="79"/>
      <c r="G1093" s="79"/>
      <c r="H1093" s="80"/>
      <c r="I1093" s="134"/>
      <c r="J1093" s="135"/>
      <c r="K1093" s="136"/>
      <c r="L1093" s="97"/>
      <c r="M1093" s="98"/>
      <c r="N1093" s="99"/>
      <c r="O1093" s="84">
        <v>2</v>
      </c>
      <c r="P1093" s="85"/>
      <c r="Q1093" s="85"/>
      <c r="R1093" s="86"/>
      <c r="S1093" s="72">
        <v>38.68</v>
      </c>
      <c r="T1093" s="73"/>
      <c r="U1093" s="73"/>
      <c r="V1093" s="74"/>
      <c r="W1093" s="87">
        <f>ABS(S1093/E1092*10^6*I1092)</f>
        <v>0.09511017135355261</v>
      </c>
      <c r="X1093" s="70"/>
      <c r="Y1093" s="70"/>
      <c r="Z1093" s="71"/>
      <c r="AA1093" s="94"/>
      <c r="AB1093" s="96"/>
      <c r="AC1093" s="94"/>
      <c r="AD1093" s="96"/>
      <c r="AE1093" s="72">
        <v>1.022006</v>
      </c>
      <c r="AF1093" s="73"/>
      <c r="AG1093" s="74"/>
      <c r="AH1093" s="72">
        <f t="shared" si="165"/>
        <v>1.3</v>
      </c>
      <c r="AI1093" s="73"/>
      <c r="AJ1093" s="74"/>
      <c r="AK1093" s="78"/>
      <c r="AL1093" s="79"/>
      <c r="AM1093" s="80"/>
      <c r="AN1093" s="88">
        <f>Z1028*AH1093*AK1092</f>
        <v>65</v>
      </c>
      <c r="AO1093" s="89"/>
      <c r="AP1093" s="89"/>
      <c r="AQ1093" s="90"/>
      <c r="AR1093" s="88">
        <f>AH1029*AH1093*AK1092</f>
        <v>19.5</v>
      </c>
      <c r="AS1093" s="89"/>
      <c r="AT1093" s="89"/>
      <c r="AU1093" s="90"/>
      <c r="AV1093" s="69">
        <f>AH359</f>
        <v>1095000</v>
      </c>
      <c r="AW1093" s="70"/>
      <c r="AX1093" s="70"/>
      <c r="AY1093" s="71"/>
      <c r="AZ1093" s="69" t="str">
        <f t="shared" si="166"/>
        <v>∞</v>
      </c>
      <c r="BA1093" s="70"/>
      <c r="BB1093" s="70"/>
      <c r="BC1093" s="71"/>
      <c r="BD1093" s="72">
        <f t="shared" si="167"/>
        <v>0</v>
      </c>
      <c r="BE1093" s="73"/>
      <c r="BF1093" s="74"/>
      <c r="BG1093" s="78"/>
      <c r="BH1093" s="79"/>
      <c r="BI1093" s="80"/>
      <c r="BJ1093" s="137"/>
      <c r="BK1093" s="138"/>
      <c r="BL1093" s="139"/>
    </row>
    <row r="1094" spans="2:64" ht="18.75" customHeight="1">
      <c r="B1094" s="94"/>
      <c r="C1094" s="95"/>
      <c r="D1094" s="96"/>
      <c r="E1094" s="78"/>
      <c r="F1094" s="79"/>
      <c r="G1094" s="79"/>
      <c r="H1094" s="80"/>
      <c r="I1094" s="134"/>
      <c r="J1094" s="135"/>
      <c r="K1094" s="136"/>
      <c r="L1094" s="91">
        <v>2</v>
      </c>
      <c r="M1094" s="92"/>
      <c r="N1094" s="93"/>
      <c r="O1094" s="84">
        <v>1</v>
      </c>
      <c r="P1094" s="85"/>
      <c r="Q1094" s="85"/>
      <c r="R1094" s="86"/>
      <c r="S1094" s="72">
        <v>1383.33</v>
      </c>
      <c r="T1094" s="73"/>
      <c r="U1094" s="73"/>
      <c r="V1094" s="74"/>
      <c r="W1094" s="87">
        <f>ABS(S1094/E1092*10^6*I1092)</f>
        <v>3.401467252805324</v>
      </c>
      <c r="X1094" s="70"/>
      <c r="Y1094" s="70"/>
      <c r="Z1094" s="71"/>
      <c r="AA1094" s="94"/>
      <c r="AB1094" s="96"/>
      <c r="AC1094" s="94"/>
      <c r="AD1094" s="96"/>
      <c r="AE1094" s="72">
        <v>2.462108</v>
      </c>
      <c r="AF1094" s="73"/>
      <c r="AG1094" s="74"/>
      <c r="AH1094" s="72">
        <f t="shared" si="165"/>
        <v>1.3</v>
      </c>
      <c r="AI1094" s="73"/>
      <c r="AJ1094" s="74"/>
      <c r="AK1094" s="78"/>
      <c r="AL1094" s="79"/>
      <c r="AM1094" s="80"/>
      <c r="AN1094" s="88">
        <f>Z1028*AH1094*AK1092</f>
        <v>65</v>
      </c>
      <c r="AO1094" s="89"/>
      <c r="AP1094" s="89"/>
      <c r="AQ1094" s="90"/>
      <c r="AR1094" s="88">
        <f>AH1029*AH1094*AK1092</f>
        <v>19.5</v>
      </c>
      <c r="AS1094" s="89"/>
      <c r="AT1094" s="89"/>
      <c r="AU1094" s="90"/>
      <c r="AV1094" s="69">
        <f>AH359</f>
        <v>1095000</v>
      </c>
      <c r="AW1094" s="70"/>
      <c r="AX1094" s="70"/>
      <c r="AY1094" s="71"/>
      <c r="AZ1094" s="69" t="str">
        <f t="shared" si="166"/>
        <v>∞</v>
      </c>
      <c r="BA1094" s="70"/>
      <c r="BB1094" s="70"/>
      <c r="BC1094" s="71"/>
      <c r="BD1094" s="72">
        <f t="shared" si="167"/>
        <v>0</v>
      </c>
      <c r="BE1094" s="73"/>
      <c r="BF1094" s="74"/>
      <c r="BG1094" s="78"/>
      <c r="BH1094" s="79"/>
      <c r="BI1094" s="80"/>
      <c r="BJ1094" s="137"/>
      <c r="BK1094" s="138"/>
      <c r="BL1094" s="139"/>
    </row>
    <row r="1095" spans="2:64" ht="18.75" customHeight="1">
      <c r="B1095" s="97"/>
      <c r="C1095" s="98"/>
      <c r="D1095" s="99"/>
      <c r="E1095" s="81"/>
      <c r="F1095" s="82"/>
      <c r="G1095" s="82"/>
      <c r="H1095" s="83"/>
      <c r="I1095" s="140"/>
      <c r="J1095" s="141"/>
      <c r="K1095" s="142"/>
      <c r="L1095" s="97"/>
      <c r="M1095" s="98"/>
      <c r="N1095" s="99"/>
      <c r="O1095" s="84">
        <v>2</v>
      </c>
      <c r="P1095" s="85"/>
      <c r="Q1095" s="85"/>
      <c r="R1095" s="86"/>
      <c r="S1095" s="72">
        <v>1157.1</v>
      </c>
      <c r="T1095" s="73"/>
      <c r="U1095" s="73"/>
      <c r="V1095" s="74"/>
      <c r="W1095" s="87">
        <f>ABS(S1095/E1092*10^6*I1092)</f>
        <v>2.8451907774869634</v>
      </c>
      <c r="X1095" s="70"/>
      <c r="Y1095" s="70"/>
      <c r="Z1095" s="71"/>
      <c r="AA1095" s="97"/>
      <c r="AB1095" s="99"/>
      <c r="AC1095" s="97"/>
      <c r="AD1095" s="99"/>
      <c r="AE1095" s="72">
        <v>1.991287</v>
      </c>
      <c r="AF1095" s="73"/>
      <c r="AG1095" s="74"/>
      <c r="AH1095" s="72">
        <f t="shared" si="165"/>
        <v>1.3</v>
      </c>
      <c r="AI1095" s="73"/>
      <c r="AJ1095" s="74"/>
      <c r="AK1095" s="81"/>
      <c r="AL1095" s="82"/>
      <c r="AM1095" s="83"/>
      <c r="AN1095" s="88">
        <f>Z1028*AH1095*AK1092</f>
        <v>65</v>
      </c>
      <c r="AO1095" s="89"/>
      <c r="AP1095" s="89"/>
      <c r="AQ1095" s="90"/>
      <c r="AR1095" s="88">
        <f>AH1029*AH1095*AK1092</f>
        <v>19.5</v>
      </c>
      <c r="AS1095" s="89"/>
      <c r="AT1095" s="89"/>
      <c r="AU1095" s="90"/>
      <c r="AV1095" s="69">
        <f>AH359</f>
        <v>1095000</v>
      </c>
      <c r="AW1095" s="70"/>
      <c r="AX1095" s="70"/>
      <c r="AY1095" s="71"/>
      <c r="AZ1095" s="69" t="str">
        <f t="shared" si="166"/>
        <v>∞</v>
      </c>
      <c r="BA1095" s="70"/>
      <c r="BB1095" s="70"/>
      <c r="BC1095" s="71"/>
      <c r="BD1095" s="72">
        <f t="shared" si="167"/>
        <v>0</v>
      </c>
      <c r="BE1095" s="73"/>
      <c r="BF1095" s="74"/>
      <c r="BG1095" s="81"/>
      <c r="BH1095" s="82"/>
      <c r="BI1095" s="83"/>
      <c r="BJ1095" s="122"/>
      <c r="BK1095" s="123"/>
      <c r="BL1095" s="124"/>
    </row>
    <row r="1096" spans="2:64" ht="18.75" customHeight="1">
      <c r="B1096" s="91">
        <v>1701</v>
      </c>
      <c r="C1096" s="92"/>
      <c r="D1096" s="93"/>
      <c r="E1096" s="130">
        <v>228592821333.333</v>
      </c>
      <c r="F1096" s="76"/>
      <c r="G1096" s="76"/>
      <c r="H1096" s="77"/>
      <c r="I1096" s="131">
        <v>880</v>
      </c>
      <c r="J1096" s="132"/>
      <c r="K1096" s="133"/>
      <c r="L1096" s="91">
        <v>1</v>
      </c>
      <c r="M1096" s="92"/>
      <c r="N1096" s="93"/>
      <c r="O1096" s="84">
        <v>1</v>
      </c>
      <c r="P1096" s="85"/>
      <c r="Q1096" s="85"/>
      <c r="R1096" s="86"/>
      <c r="S1096" s="72">
        <v>3070.26</v>
      </c>
      <c r="T1096" s="73"/>
      <c r="U1096" s="73"/>
      <c r="V1096" s="74"/>
      <c r="W1096" s="87">
        <f>ABS(S1096/E1096*10^6*I1096)</f>
        <v>11.819394783444253</v>
      </c>
      <c r="X1096" s="70"/>
      <c r="Y1096" s="70"/>
      <c r="Z1096" s="71"/>
      <c r="AA1096" s="91">
        <v>14</v>
      </c>
      <c r="AB1096" s="93"/>
      <c r="AC1096" s="91">
        <v>12</v>
      </c>
      <c r="AD1096" s="93"/>
      <c r="AE1096" s="72">
        <v>1.420789</v>
      </c>
      <c r="AF1096" s="73"/>
      <c r="AG1096" s="74"/>
      <c r="AH1096" s="72">
        <f aca="true" t="shared" si="168" ref="AH1096:AH1127">IF(AE1096&lt;=-1,1.3*(1-AE1096)/(1.6-AE1096),IF(AE1096&lt;1,1,1.3))</f>
        <v>1.3</v>
      </c>
      <c r="AI1096" s="73"/>
      <c r="AJ1096" s="74"/>
      <c r="AK1096" s="75">
        <f>IF(AA1096&lt;25,1,IF(AC1096&lt;=12,1,(25/AA1096)^(1/4)))</f>
        <v>1</v>
      </c>
      <c r="AL1096" s="76"/>
      <c r="AM1096" s="77"/>
      <c r="AN1096" s="88">
        <f>Z1028*AH1096*AK1096</f>
        <v>65</v>
      </c>
      <c r="AO1096" s="89"/>
      <c r="AP1096" s="89"/>
      <c r="AQ1096" s="90"/>
      <c r="AR1096" s="88">
        <f>AH1029*AH1096*AK1096</f>
        <v>19.5</v>
      </c>
      <c r="AS1096" s="89"/>
      <c r="AT1096" s="89"/>
      <c r="AU1096" s="90"/>
      <c r="AV1096" s="69">
        <f>AH359</f>
        <v>1095000</v>
      </c>
      <c r="AW1096" s="70"/>
      <c r="AX1096" s="70"/>
      <c r="AY1096" s="71"/>
      <c r="AZ1096" s="69" t="str">
        <f aca="true" t="shared" si="169" ref="AZ1096:AZ1127">IF(W1096&lt;=AR1096,"∞",2*10^6*AN1096^3/W1096^3)</f>
        <v>∞</v>
      </c>
      <c r="BA1096" s="70"/>
      <c r="BB1096" s="70"/>
      <c r="BC1096" s="71"/>
      <c r="BD1096" s="72">
        <f aca="true" t="shared" si="170" ref="BD1096:BD1127">IF(W1096&lt;=AR1096,0,AV1096/AZ1096)</f>
        <v>0</v>
      </c>
      <c r="BE1096" s="73"/>
      <c r="BF1096" s="74"/>
      <c r="BG1096" s="75">
        <f>SUM(BD1096:BD1099)</f>
        <v>0</v>
      </c>
      <c r="BH1096" s="76"/>
      <c r="BI1096" s="77"/>
      <c r="BJ1096" s="114" t="str">
        <f>IF(BG1096&lt;=1,"O.K","N.G")</f>
        <v>O.K</v>
      </c>
      <c r="BK1096" s="117"/>
      <c r="BL1096" s="118"/>
    </row>
    <row r="1097" spans="2:64" ht="18.75" customHeight="1">
      <c r="B1097" s="94"/>
      <c r="C1097" s="95"/>
      <c r="D1097" s="96"/>
      <c r="E1097" s="78"/>
      <c r="F1097" s="79"/>
      <c r="G1097" s="79"/>
      <c r="H1097" s="80"/>
      <c r="I1097" s="134"/>
      <c r="J1097" s="135"/>
      <c r="K1097" s="136"/>
      <c r="L1097" s="97"/>
      <c r="M1097" s="98"/>
      <c r="N1097" s="99"/>
      <c r="O1097" s="84">
        <v>2</v>
      </c>
      <c r="P1097" s="85"/>
      <c r="Q1097" s="85"/>
      <c r="R1097" s="86"/>
      <c r="S1097" s="72">
        <v>880.62</v>
      </c>
      <c r="T1097" s="73"/>
      <c r="U1097" s="73"/>
      <c r="V1097" s="74"/>
      <c r="W1097" s="87">
        <f>ABS(S1097/E1096*10^6*I1096)</f>
        <v>3.3900697120754195</v>
      </c>
      <c r="X1097" s="70"/>
      <c r="Y1097" s="70"/>
      <c r="Z1097" s="71"/>
      <c r="AA1097" s="94"/>
      <c r="AB1097" s="96"/>
      <c r="AC1097" s="94"/>
      <c r="AD1097" s="96"/>
      <c r="AE1097" s="72">
        <v>1.106415</v>
      </c>
      <c r="AF1097" s="73"/>
      <c r="AG1097" s="74"/>
      <c r="AH1097" s="72">
        <f t="shared" si="168"/>
        <v>1.3</v>
      </c>
      <c r="AI1097" s="73"/>
      <c r="AJ1097" s="74"/>
      <c r="AK1097" s="78"/>
      <c r="AL1097" s="79"/>
      <c r="AM1097" s="80"/>
      <c r="AN1097" s="88">
        <f>Z1028*AH1097*AK1096</f>
        <v>65</v>
      </c>
      <c r="AO1097" s="89"/>
      <c r="AP1097" s="89"/>
      <c r="AQ1097" s="90"/>
      <c r="AR1097" s="88">
        <f>AH1029*AH1097*AK1096</f>
        <v>19.5</v>
      </c>
      <c r="AS1097" s="89"/>
      <c r="AT1097" s="89"/>
      <c r="AU1097" s="90"/>
      <c r="AV1097" s="69">
        <f>AH359</f>
        <v>1095000</v>
      </c>
      <c r="AW1097" s="70"/>
      <c r="AX1097" s="70"/>
      <c r="AY1097" s="71"/>
      <c r="AZ1097" s="69" t="str">
        <f t="shared" si="169"/>
        <v>∞</v>
      </c>
      <c r="BA1097" s="70"/>
      <c r="BB1097" s="70"/>
      <c r="BC1097" s="71"/>
      <c r="BD1097" s="72">
        <f t="shared" si="170"/>
        <v>0</v>
      </c>
      <c r="BE1097" s="73"/>
      <c r="BF1097" s="74"/>
      <c r="BG1097" s="78"/>
      <c r="BH1097" s="79"/>
      <c r="BI1097" s="80"/>
      <c r="BJ1097" s="137"/>
      <c r="BK1097" s="138"/>
      <c r="BL1097" s="139"/>
    </row>
    <row r="1098" spans="2:64" ht="18.75" customHeight="1">
      <c r="B1098" s="94"/>
      <c r="C1098" s="95"/>
      <c r="D1098" s="96"/>
      <c r="E1098" s="78"/>
      <c r="F1098" s="79"/>
      <c r="G1098" s="79"/>
      <c r="H1098" s="80"/>
      <c r="I1098" s="134"/>
      <c r="J1098" s="135"/>
      <c r="K1098" s="136"/>
      <c r="L1098" s="91">
        <v>2</v>
      </c>
      <c r="M1098" s="92"/>
      <c r="N1098" s="93"/>
      <c r="O1098" s="84">
        <v>1</v>
      </c>
      <c r="P1098" s="85"/>
      <c r="Q1098" s="85"/>
      <c r="R1098" s="86"/>
      <c r="S1098" s="72">
        <v>1032.35</v>
      </c>
      <c r="T1098" s="73"/>
      <c r="U1098" s="73"/>
      <c r="V1098" s="74"/>
      <c r="W1098" s="87">
        <f>ABS(S1098/E1096*10^6*I1096)</f>
        <v>3.974175543663622</v>
      </c>
      <c r="X1098" s="70"/>
      <c r="Y1098" s="70"/>
      <c r="Z1098" s="71"/>
      <c r="AA1098" s="94"/>
      <c r="AB1098" s="96"/>
      <c r="AC1098" s="94"/>
      <c r="AD1098" s="96"/>
      <c r="AE1098" s="72">
        <v>1.126171</v>
      </c>
      <c r="AF1098" s="73"/>
      <c r="AG1098" s="74"/>
      <c r="AH1098" s="72">
        <f t="shared" si="168"/>
        <v>1.3</v>
      </c>
      <c r="AI1098" s="73"/>
      <c r="AJ1098" s="74"/>
      <c r="AK1098" s="78"/>
      <c r="AL1098" s="79"/>
      <c r="AM1098" s="80"/>
      <c r="AN1098" s="88">
        <f>Z1028*AH1098*AK1096</f>
        <v>65</v>
      </c>
      <c r="AO1098" s="89"/>
      <c r="AP1098" s="89"/>
      <c r="AQ1098" s="90"/>
      <c r="AR1098" s="88">
        <f>AH1029*AH1098*AK1096</f>
        <v>19.5</v>
      </c>
      <c r="AS1098" s="89"/>
      <c r="AT1098" s="89"/>
      <c r="AU1098" s="90"/>
      <c r="AV1098" s="69">
        <f>AH359</f>
        <v>1095000</v>
      </c>
      <c r="AW1098" s="70"/>
      <c r="AX1098" s="70"/>
      <c r="AY1098" s="71"/>
      <c r="AZ1098" s="69" t="str">
        <f t="shared" si="169"/>
        <v>∞</v>
      </c>
      <c r="BA1098" s="70"/>
      <c r="BB1098" s="70"/>
      <c r="BC1098" s="71"/>
      <c r="BD1098" s="72">
        <f t="shared" si="170"/>
        <v>0</v>
      </c>
      <c r="BE1098" s="73"/>
      <c r="BF1098" s="74"/>
      <c r="BG1098" s="78"/>
      <c r="BH1098" s="79"/>
      <c r="BI1098" s="80"/>
      <c r="BJ1098" s="137"/>
      <c r="BK1098" s="138"/>
      <c r="BL1098" s="139"/>
    </row>
    <row r="1099" spans="2:64" ht="18.75" customHeight="1">
      <c r="B1099" s="97"/>
      <c r="C1099" s="98"/>
      <c r="D1099" s="99"/>
      <c r="E1099" s="81"/>
      <c r="F1099" s="82"/>
      <c r="G1099" s="82"/>
      <c r="H1099" s="83"/>
      <c r="I1099" s="140"/>
      <c r="J1099" s="141"/>
      <c r="K1099" s="142"/>
      <c r="L1099" s="97"/>
      <c r="M1099" s="98"/>
      <c r="N1099" s="99"/>
      <c r="O1099" s="84">
        <v>2</v>
      </c>
      <c r="P1099" s="85"/>
      <c r="Q1099" s="85"/>
      <c r="R1099" s="86"/>
      <c r="S1099" s="72">
        <v>802.27</v>
      </c>
      <c r="T1099" s="73"/>
      <c r="U1099" s="73"/>
      <c r="V1099" s="74"/>
      <c r="W1099" s="87">
        <f>ABS(S1099/E1096*10^6*I1096)</f>
        <v>3.088450441628338</v>
      </c>
      <c r="X1099" s="70"/>
      <c r="Y1099" s="70"/>
      <c r="Z1099" s="71"/>
      <c r="AA1099" s="97"/>
      <c r="AB1099" s="99"/>
      <c r="AC1099" s="97"/>
      <c r="AD1099" s="99"/>
      <c r="AE1099" s="72">
        <v>1.095397</v>
      </c>
      <c r="AF1099" s="73"/>
      <c r="AG1099" s="74"/>
      <c r="AH1099" s="72">
        <f t="shared" si="168"/>
        <v>1.3</v>
      </c>
      <c r="AI1099" s="73"/>
      <c r="AJ1099" s="74"/>
      <c r="AK1099" s="81"/>
      <c r="AL1099" s="82"/>
      <c r="AM1099" s="83"/>
      <c r="AN1099" s="88">
        <f>Z1028*AH1099*AK1096</f>
        <v>65</v>
      </c>
      <c r="AO1099" s="89"/>
      <c r="AP1099" s="89"/>
      <c r="AQ1099" s="90"/>
      <c r="AR1099" s="88">
        <f>AH1029*AH1099*AK1096</f>
        <v>19.5</v>
      </c>
      <c r="AS1099" s="89"/>
      <c r="AT1099" s="89"/>
      <c r="AU1099" s="90"/>
      <c r="AV1099" s="69">
        <f>AH359</f>
        <v>1095000</v>
      </c>
      <c r="AW1099" s="70"/>
      <c r="AX1099" s="70"/>
      <c r="AY1099" s="71"/>
      <c r="AZ1099" s="69" t="str">
        <f t="shared" si="169"/>
        <v>∞</v>
      </c>
      <c r="BA1099" s="70"/>
      <c r="BB1099" s="70"/>
      <c r="BC1099" s="71"/>
      <c r="BD1099" s="72">
        <f t="shared" si="170"/>
        <v>0</v>
      </c>
      <c r="BE1099" s="73"/>
      <c r="BF1099" s="74"/>
      <c r="BG1099" s="81"/>
      <c r="BH1099" s="82"/>
      <c r="BI1099" s="83"/>
      <c r="BJ1099" s="122"/>
      <c r="BK1099" s="123"/>
      <c r="BL1099" s="124"/>
    </row>
    <row r="1100" spans="2:64" ht="18.75" customHeight="1">
      <c r="B1100" s="91">
        <v>1801</v>
      </c>
      <c r="C1100" s="92"/>
      <c r="D1100" s="93"/>
      <c r="E1100" s="130">
        <v>161861132000</v>
      </c>
      <c r="F1100" s="76"/>
      <c r="G1100" s="76"/>
      <c r="H1100" s="77"/>
      <c r="I1100" s="131">
        <v>398</v>
      </c>
      <c r="J1100" s="132"/>
      <c r="K1100" s="133"/>
      <c r="L1100" s="91">
        <v>1</v>
      </c>
      <c r="M1100" s="92"/>
      <c r="N1100" s="93"/>
      <c r="O1100" s="84">
        <v>1</v>
      </c>
      <c r="P1100" s="85"/>
      <c r="Q1100" s="85"/>
      <c r="R1100" s="86"/>
      <c r="S1100" s="72">
        <v>2792.66</v>
      </c>
      <c r="T1100" s="73"/>
      <c r="U1100" s="73"/>
      <c r="V1100" s="74"/>
      <c r="W1100" s="87">
        <f>ABS(S1100/E1100*10^6*I1100)</f>
        <v>6.866865851401557</v>
      </c>
      <c r="X1100" s="70"/>
      <c r="Y1100" s="70"/>
      <c r="Z1100" s="71"/>
      <c r="AA1100" s="91">
        <v>14</v>
      </c>
      <c r="AB1100" s="93"/>
      <c r="AC1100" s="91">
        <v>22</v>
      </c>
      <c r="AD1100" s="93"/>
      <c r="AE1100" s="72">
        <v>1.161482</v>
      </c>
      <c r="AF1100" s="73"/>
      <c r="AG1100" s="74"/>
      <c r="AH1100" s="72">
        <f t="shared" si="168"/>
        <v>1.3</v>
      </c>
      <c r="AI1100" s="73"/>
      <c r="AJ1100" s="74"/>
      <c r="AK1100" s="75">
        <f>IF(AA1100&lt;25,1,IF(AC1100&lt;=12,1,(25/AA1100)^(1/4)))</f>
        <v>1</v>
      </c>
      <c r="AL1100" s="76"/>
      <c r="AM1100" s="77"/>
      <c r="AN1100" s="88">
        <f>Z1028*AH1100*AK1100</f>
        <v>65</v>
      </c>
      <c r="AO1100" s="89"/>
      <c r="AP1100" s="89"/>
      <c r="AQ1100" s="90"/>
      <c r="AR1100" s="88">
        <f>AH1029*AH1100*AK1100</f>
        <v>19.5</v>
      </c>
      <c r="AS1100" s="89"/>
      <c r="AT1100" s="89"/>
      <c r="AU1100" s="90"/>
      <c r="AV1100" s="69">
        <f>AH359</f>
        <v>1095000</v>
      </c>
      <c r="AW1100" s="70"/>
      <c r="AX1100" s="70"/>
      <c r="AY1100" s="71"/>
      <c r="AZ1100" s="69" t="str">
        <f t="shared" si="169"/>
        <v>∞</v>
      </c>
      <c r="BA1100" s="70"/>
      <c r="BB1100" s="70"/>
      <c r="BC1100" s="71"/>
      <c r="BD1100" s="72">
        <f t="shared" si="170"/>
        <v>0</v>
      </c>
      <c r="BE1100" s="73"/>
      <c r="BF1100" s="74"/>
      <c r="BG1100" s="75">
        <f>SUM(BD1100:BD1103)</f>
        <v>0</v>
      </c>
      <c r="BH1100" s="76"/>
      <c r="BI1100" s="77"/>
      <c r="BJ1100" s="114" t="str">
        <f>IF(BG1100&lt;=1,"O.K","N.G")</f>
        <v>O.K</v>
      </c>
      <c r="BK1100" s="117"/>
      <c r="BL1100" s="118"/>
    </row>
    <row r="1101" spans="2:64" ht="18.75" customHeight="1">
      <c r="B1101" s="94"/>
      <c r="C1101" s="95"/>
      <c r="D1101" s="96"/>
      <c r="E1101" s="78"/>
      <c r="F1101" s="79"/>
      <c r="G1101" s="79"/>
      <c r="H1101" s="80"/>
      <c r="I1101" s="134"/>
      <c r="J1101" s="135"/>
      <c r="K1101" s="136"/>
      <c r="L1101" s="97"/>
      <c r="M1101" s="98"/>
      <c r="N1101" s="99"/>
      <c r="O1101" s="84">
        <v>2</v>
      </c>
      <c r="P1101" s="85"/>
      <c r="Q1101" s="85"/>
      <c r="R1101" s="86"/>
      <c r="S1101" s="72">
        <v>1977.24</v>
      </c>
      <c r="T1101" s="73"/>
      <c r="U1101" s="73"/>
      <c r="V1101" s="74"/>
      <c r="W1101" s="87">
        <f>ABS(S1101/E1100*10^6*I1100)</f>
        <v>4.861831313523743</v>
      </c>
      <c r="X1101" s="70"/>
      <c r="Y1101" s="70"/>
      <c r="Z1101" s="71"/>
      <c r="AA1101" s="94"/>
      <c r="AB1101" s="96"/>
      <c r="AC1101" s="94"/>
      <c r="AD1101" s="96"/>
      <c r="AE1101" s="72">
        <v>1.110225</v>
      </c>
      <c r="AF1101" s="73"/>
      <c r="AG1101" s="74"/>
      <c r="AH1101" s="72">
        <f t="shared" si="168"/>
        <v>1.3</v>
      </c>
      <c r="AI1101" s="73"/>
      <c r="AJ1101" s="74"/>
      <c r="AK1101" s="78"/>
      <c r="AL1101" s="79"/>
      <c r="AM1101" s="80"/>
      <c r="AN1101" s="88">
        <f>Z1028*AH1101*AK1100</f>
        <v>65</v>
      </c>
      <c r="AO1101" s="89"/>
      <c r="AP1101" s="89"/>
      <c r="AQ1101" s="90"/>
      <c r="AR1101" s="88">
        <f>AH1029*AH1101*AK1100</f>
        <v>19.5</v>
      </c>
      <c r="AS1101" s="89"/>
      <c r="AT1101" s="89"/>
      <c r="AU1101" s="90"/>
      <c r="AV1101" s="69">
        <f>AH359</f>
        <v>1095000</v>
      </c>
      <c r="AW1101" s="70"/>
      <c r="AX1101" s="70"/>
      <c r="AY1101" s="71"/>
      <c r="AZ1101" s="69" t="str">
        <f t="shared" si="169"/>
        <v>∞</v>
      </c>
      <c r="BA1101" s="70"/>
      <c r="BB1101" s="70"/>
      <c r="BC1101" s="71"/>
      <c r="BD1101" s="72">
        <f t="shared" si="170"/>
        <v>0</v>
      </c>
      <c r="BE1101" s="73"/>
      <c r="BF1101" s="74"/>
      <c r="BG1101" s="78"/>
      <c r="BH1101" s="79"/>
      <c r="BI1101" s="80"/>
      <c r="BJ1101" s="137"/>
      <c r="BK1101" s="138"/>
      <c r="BL1101" s="139"/>
    </row>
    <row r="1102" spans="2:64" ht="18.75" customHeight="1">
      <c r="B1102" s="94"/>
      <c r="C1102" s="95"/>
      <c r="D1102" s="96"/>
      <c r="E1102" s="78"/>
      <c r="F1102" s="79"/>
      <c r="G1102" s="79"/>
      <c r="H1102" s="80"/>
      <c r="I1102" s="134"/>
      <c r="J1102" s="135"/>
      <c r="K1102" s="136"/>
      <c r="L1102" s="91">
        <v>2</v>
      </c>
      <c r="M1102" s="92"/>
      <c r="N1102" s="93"/>
      <c r="O1102" s="84">
        <v>1</v>
      </c>
      <c r="P1102" s="85"/>
      <c r="Q1102" s="85"/>
      <c r="R1102" s="86"/>
      <c r="S1102" s="72">
        <v>868.62</v>
      </c>
      <c r="T1102" s="73"/>
      <c r="U1102" s="73"/>
      <c r="V1102" s="74"/>
      <c r="W1102" s="87">
        <f>ABS(S1102/E1100*10^6*I1100)</f>
        <v>2.1358479069576752</v>
      </c>
      <c r="X1102" s="70"/>
      <c r="Y1102" s="70"/>
      <c r="Z1102" s="71"/>
      <c r="AA1102" s="94"/>
      <c r="AB1102" s="96"/>
      <c r="AC1102" s="94"/>
      <c r="AD1102" s="96"/>
      <c r="AE1102" s="72">
        <v>1.049059</v>
      </c>
      <c r="AF1102" s="73"/>
      <c r="AG1102" s="74"/>
      <c r="AH1102" s="72">
        <f t="shared" si="168"/>
        <v>1.3</v>
      </c>
      <c r="AI1102" s="73"/>
      <c r="AJ1102" s="74"/>
      <c r="AK1102" s="78"/>
      <c r="AL1102" s="79"/>
      <c r="AM1102" s="80"/>
      <c r="AN1102" s="88">
        <f>Z1028*AH1102*AK1100</f>
        <v>65</v>
      </c>
      <c r="AO1102" s="89"/>
      <c r="AP1102" s="89"/>
      <c r="AQ1102" s="90"/>
      <c r="AR1102" s="88">
        <f>AH1029*AH1102*AK1100</f>
        <v>19.5</v>
      </c>
      <c r="AS1102" s="89"/>
      <c r="AT1102" s="89"/>
      <c r="AU1102" s="90"/>
      <c r="AV1102" s="69">
        <f>AH359</f>
        <v>1095000</v>
      </c>
      <c r="AW1102" s="70"/>
      <c r="AX1102" s="70"/>
      <c r="AY1102" s="71"/>
      <c r="AZ1102" s="69" t="str">
        <f t="shared" si="169"/>
        <v>∞</v>
      </c>
      <c r="BA1102" s="70"/>
      <c r="BB1102" s="70"/>
      <c r="BC1102" s="71"/>
      <c r="BD1102" s="72">
        <f t="shared" si="170"/>
        <v>0</v>
      </c>
      <c r="BE1102" s="73"/>
      <c r="BF1102" s="74"/>
      <c r="BG1102" s="78"/>
      <c r="BH1102" s="79"/>
      <c r="BI1102" s="80"/>
      <c r="BJ1102" s="137"/>
      <c r="BK1102" s="138"/>
      <c r="BL1102" s="139"/>
    </row>
    <row r="1103" spans="2:64" ht="18.75" customHeight="1">
      <c r="B1103" s="97"/>
      <c r="C1103" s="98"/>
      <c r="D1103" s="99"/>
      <c r="E1103" s="81"/>
      <c r="F1103" s="82"/>
      <c r="G1103" s="82"/>
      <c r="H1103" s="83"/>
      <c r="I1103" s="140"/>
      <c r="J1103" s="141"/>
      <c r="K1103" s="142"/>
      <c r="L1103" s="97"/>
      <c r="M1103" s="98"/>
      <c r="N1103" s="99"/>
      <c r="O1103" s="84">
        <v>2</v>
      </c>
      <c r="P1103" s="85"/>
      <c r="Q1103" s="85"/>
      <c r="R1103" s="86"/>
      <c r="S1103" s="72">
        <v>632.56</v>
      </c>
      <c r="T1103" s="73"/>
      <c r="U1103" s="73"/>
      <c r="V1103" s="74"/>
      <c r="W1103" s="87">
        <f>ABS(S1103/E1100*10^6*I1100)</f>
        <v>1.5554004651345201</v>
      </c>
      <c r="X1103" s="70"/>
      <c r="Y1103" s="70"/>
      <c r="Z1103" s="71"/>
      <c r="AA1103" s="97"/>
      <c r="AB1103" s="99"/>
      <c r="AC1103" s="97"/>
      <c r="AD1103" s="99"/>
      <c r="AE1103" s="72">
        <v>1.035263</v>
      </c>
      <c r="AF1103" s="73"/>
      <c r="AG1103" s="74"/>
      <c r="AH1103" s="72">
        <f t="shared" si="168"/>
        <v>1.3</v>
      </c>
      <c r="AI1103" s="73"/>
      <c r="AJ1103" s="74"/>
      <c r="AK1103" s="81"/>
      <c r="AL1103" s="82"/>
      <c r="AM1103" s="83"/>
      <c r="AN1103" s="88">
        <f>Z1028*AH1103*AK1100</f>
        <v>65</v>
      </c>
      <c r="AO1103" s="89"/>
      <c r="AP1103" s="89"/>
      <c r="AQ1103" s="90"/>
      <c r="AR1103" s="88">
        <f>AH1029*AH1103*AK1100</f>
        <v>19.5</v>
      </c>
      <c r="AS1103" s="89"/>
      <c r="AT1103" s="89"/>
      <c r="AU1103" s="90"/>
      <c r="AV1103" s="69">
        <f>AH359</f>
        <v>1095000</v>
      </c>
      <c r="AW1103" s="70"/>
      <c r="AX1103" s="70"/>
      <c r="AY1103" s="71"/>
      <c r="AZ1103" s="69" t="str">
        <f t="shared" si="169"/>
        <v>∞</v>
      </c>
      <c r="BA1103" s="70"/>
      <c r="BB1103" s="70"/>
      <c r="BC1103" s="71"/>
      <c r="BD1103" s="72">
        <f t="shared" si="170"/>
        <v>0</v>
      </c>
      <c r="BE1103" s="73"/>
      <c r="BF1103" s="74"/>
      <c r="BG1103" s="81"/>
      <c r="BH1103" s="82"/>
      <c r="BI1103" s="83"/>
      <c r="BJ1103" s="122"/>
      <c r="BK1103" s="123"/>
      <c r="BL1103" s="124"/>
    </row>
    <row r="1104" spans="2:64" ht="18.75" customHeight="1">
      <c r="B1104" s="91">
        <v>1901</v>
      </c>
      <c r="C1104" s="92"/>
      <c r="D1104" s="93"/>
      <c r="E1104" s="130">
        <v>161861132000</v>
      </c>
      <c r="F1104" s="76"/>
      <c r="G1104" s="76"/>
      <c r="H1104" s="77"/>
      <c r="I1104" s="131">
        <v>398</v>
      </c>
      <c r="J1104" s="132"/>
      <c r="K1104" s="133"/>
      <c r="L1104" s="91">
        <v>1</v>
      </c>
      <c r="M1104" s="92"/>
      <c r="N1104" s="93"/>
      <c r="O1104" s="84">
        <v>1</v>
      </c>
      <c r="P1104" s="85"/>
      <c r="Q1104" s="85"/>
      <c r="R1104" s="86"/>
      <c r="S1104" s="72">
        <v>3025.14</v>
      </c>
      <c r="T1104" s="73"/>
      <c r="U1104" s="73"/>
      <c r="V1104" s="74"/>
      <c r="W1104" s="87">
        <f>ABS(S1104/E1104*10^6*I1104)</f>
        <v>7.438510438688887</v>
      </c>
      <c r="X1104" s="70"/>
      <c r="Y1104" s="70"/>
      <c r="Z1104" s="71"/>
      <c r="AA1104" s="91">
        <v>14</v>
      </c>
      <c r="AB1104" s="93"/>
      <c r="AC1104" s="91">
        <v>22</v>
      </c>
      <c r="AD1104" s="93"/>
      <c r="AE1104" s="72">
        <v>1.652506</v>
      </c>
      <c r="AF1104" s="73"/>
      <c r="AG1104" s="74"/>
      <c r="AH1104" s="72">
        <f t="shared" si="168"/>
        <v>1.3</v>
      </c>
      <c r="AI1104" s="73"/>
      <c r="AJ1104" s="74"/>
      <c r="AK1104" s="75">
        <f>IF(AA1104&lt;25,1,IF(AC1104&lt;=12,1,(25/AA1104)^(1/4)))</f>
        <v>1</v>
      </c>
      <c r="AL1104" s="76"/>
      <c r="AM1104" s="77"/>
      <c r="AN1104" s="88">
        <f>Z1028*AH1104*AK1104</f>
        <v>65</v>
      </c>
      <c r="AO1104" s="89"/>
      <c r="AP1104" s="89"/>
      <c r="AQ1104" s="90"/>
      <c r="AR1104" s="88">
        <f>AH1029*AH1104*AK1104</f>
        <v>19.5</v>
      </c>
      <c r="AS1104" s="89"/>
      <c r="AT1104" s="89"/>
      <c r="AU1104" s="90"/>
      <c r="AV1104" s="69">
        <f>AH359</f>
        <v>1095000</v>
      </c>
      <c r="AW1104" s="70"/>
      <c r="AX1104" s="70"/>
      <c r="AY1104" s="71"/>
      <c r="AZ1104" s="69" t="str">
        <f t="shared" si="169"/>
        <v>∞</v>
      </c>
      <c r="BA1104" s="70"/>
      <c r="BB1104" s="70"/>
      <c r="BC1104" s="71"/>
      <c r="BD1104" s="72">
        <f t="shared" si="170"/>
        <v>0</v>
      </c>
      <c r="BE1104" s="73"/>
      <c r="BF1104" s="74"/>
      <c r="BG1104" s="75">
        <f>SUM(BD1104:BD1107)</f>
        <v>0</v>
      </c>
      <c r="BH1104" s="76"/>
      <c r="BI1104" s="77"/>
      <c r="BJ1104" s="114" t="str">
        <f>IF(BG1104&lt;=1,"O.K","N.G")</f>
        <v>O.K</v>
      </c>
      <c r="BK1104" s="117"/>
      <c r="BL1104" s="118"/>
    </row>
    <row r="1105" spans="2:64" ht="18.75" customHeight="1">
      <c r="B1105" s="94"/>
      <c r="C1105" s="95"/>
      <c r="D1105" s="96"/>
      <c r="E1105" s="78"/>
      <c r="F1105" s="79"/>
      <c r="G1105" s="79"/>
      <c r="H1105" s="80"/>
      <c r="I1105" s="134"/>
      <c r="J1105" s="135"/>
      <c r="K1105" s="136"/>
      <c r="L1105" s="97"/>
      <c r="M1105" s="98"/>
      <c r="N1105" s="99"/>
      <c r="O1105" s="84">
        <v>2</v>
      </c>
      <c r="P1105" s="85"/>
      <c r="Q1105" s="85"/>
      <c r="R1105" s="86"/>
      <c r="S1105" s="72">
        <v>1161.16</v>
      </c>
      <c r="T1105" s="73"/>
      <c r="U1105" s="73"/>
      <c r="V1105" s="74"/>
      <c r="W1105" s="87">
        <f>ABS(S1105/E1104*10^6*I1104)</f>
        <v>2.855173903022006</v>
      </c>
      <c r="X1105" s="70"/>
      <c r="Y1105" s="70"/>
      <c r="Z1105" s="71"/>
      <c r="AA1105" s="94"/>
      <c r="AB1105" s="96"/>
      <c r="AC1105" s="94"/>
      <c r="AD1105" s="96"/>
      <c r="AE1105" s="72">
        <v>1.216152</v>
      </c>
      <c r="AF1105" s="73"/>
      <c r="AG1105" s="74"/>
      <c r="AH1105" s="72">
        <f t="shared" si="168"/>
        <v>1.3</v>
      </c>
      <c r="AI1105" s="73"/>
      <c r="AJ1105" s="74"/>
      <c r="AK1105" s="78"/>
      <c r="AL1105" s="79"/>
      <c r="AM1105" s="80"/>
      <c r="AN1105" s="88">
        <f>Z1028*AH1105*AK1104</f>
        <v>65</v>
      </c>
      <c r="AO1105" s="89"/>
      <c r="AP1105" s="89"/>
      <c r="AQ1105" s="90"/>
      <c r="AR1105" s="88">
        <f>AH1029*AH1105*AK1104</f>
        <v>19.5</v>
      </c>
      <c r="AS1105" s="89"/>
      <c r="AT1105" s="89"/>
      <c r="AU1105" s="90"/>
      <c r="AV1105" s="69">
        <f>AH359</f>
        <v>1095000</v>
      </c>
      <c r="AW1105" s="70"/>
      <c r="AX1105" s="70"/>
      <c r="AY1105" s="71"/>
      <c r="AZ1105" s="69" t="str">
        <f t="shared" si="169"/>
        <v>∞</v>
      </c>
      <c r="BA1105" s="70"/>
      <c r="BB1105" s="70"/>
      <c r="BC1105" s="71"/>
      <c r="BD1105" s="72">
        <f t="shared" si="170"/>
        <v>0</v>
      </c>
      <c r="BE1105" s="73"/>
      <c r="BF1105" s="74"/>
      <c r="BG1105" s="78"/>
      <c r="BH1105" s="79"/>
      <c r="BI1105" s="80"/>
      <c r="BJ1105" s="137"/>
      <c r="BK1105" s="138"/>
      <c r="BL1105" s="139"/>
    </row>
    <row r="1106" spans="2:64" ht="18.75" customHeight="1">
      <c r="B1106" s="94"/>
      <c r="C1106" s="95"/>
      <c r="D1106" s="96"/>
      <c r="E1106" s="78"/>
      <c r="F1106" s="79"/>
      <c r="G1106" s="79"/>
      <c r="H1106" s="80"/>
      <c r="I1106" s="134"/>
      <c r="J1106" s="135"/>
      <c r="K1106" s="136"/>
      <c r="L1106" s="91">
        <v>2</v>
      </c>
      <c r="M1106" s="92"/>
      <c r="N1106" s="93"/>
      <c r="O1106" s="84">
        <v>1</v>
      </c>
      <c r="P1106" s="85"/>
      <c r="Q1106" s="85"/>
      <c r="R1106" s="86"/>
      <c r="S1106" s="72">
        <v>1026.7</v>
      </c>
      <c r="T1106" s="73"/>
      <c r="U1106" s="73"/>
      <c r="V1106" s="74"/>
      <c r="W1106" s="87">
        <f>ABS(S1106/E1104*10^6*I1104)</f>
        <v>2.5245504893664035</v>
      </c>
      <c r="X1106" s="70"/>
      <c r="Y1106" s="70"/>
      <c r="Z1106" s="71"/>
      <c r="AA1106" s="94"/>
      <c r="AB1106" s="96"/>
      <c r="AC1106" s="94"/>
      <c r="AD1106" s="96"/>
      <c r="AE1106" s="72">
        <v>1.185831</v>
      </c>
      <c r="AF1106" s="73"/>
      <c r="AG1106" s="74"/>
      <c r="AH1106" s="72">
        <f t="shared" si="168"/>
        <v>1.3</v>
      </c>
      <c r="AI1106" s="73"/>
      <c r="AJ1106" s="74"/>
      <c r="AK1106" s="78"/>
      <c r="AL1106" s="79"/>
      <c r="AM1106" s="80"/>
      <c r="AN1106" s="88">
        <f>Z1028*AH1106*AK1104</f>
        <v>65</v>
      </c>
      <c r="AO1106" s="89"/>
      <c r="AP1106" s="89"/>
      <c r="AQ1106" s="90"/>
      <c r="AR1106" s="88">
        <f>AH1029*AH1106*AK1104</f>
        <v>19.5</v>
      </c>
      <c r="AS1106" s="89"/>
      <c r="AT1106" s="89"/>
      <c r="AU1106" s="90"/>
      <c r="AV1106" s="69">
        <f>AH359</f>
        <v>1095000</v>
      </c>
      <c r="AW1106" s="70"/>
      <c r="AX1106" s="70"/>
      <c r="AY1106" s="71"/>
      <c r="AZ1106" s="69" t="str">
        <f t="shared" si="169"/>
        <v>∞</v>
      </c>
      <c r="BA1106" s="70"/>
      <c r="BB1106" s="70"/>
      <c r="BC1106" s="71"/>
      <c r="BD1106" s="72">
        <f t="shared" si="170"/>
        <v>0</v>
      </c>
      <c r="BE1106" s="73"/>
      <c r="BF1106" s="74"/>
      <c r="BG1106" s="78"/>
      <c r="BH1106" s="79"/>
      <c r="BI1106" s="80"/>
      <c r="BJ1106" s="137"/>
      <c r="BK1106" s="138"/>
      <c r="BL1106" s="139"/>
    </row>
    <row r="1107" spans="2:64" ht="18.75" customHeight="1">
      <c r="B1107" s="97"/>
      <c r="C1107" s="98"/>
      <c r="D1107" s="99"/>
      <c r="E1107" s="81"/>
      <c r="F1107" s="82"/>
      <c r="G1107" s="82"/>
      <c r="H1107" s="83"/>
      <c r="I1107" s="140"/>
      <c r="J1107" s="141"/>
      <c r="K1107" s="142"/>
      <c r="L1107" s="97"/>
      <c r="M1107" s="98"/>
      <c r="N1107" s="99"/>
      <c r="O1107" s="84">
        <v>2</v>
      </c>
      <c r="P1107" s="85"/>
      <c r="Q1107" s="85"/>
      <c r="R1107" s="86"/>
      <c r="S1107" s="72">
        <v>320.5</v>
      </c>
      <c r="T1107" s="73"/>
      <c r="U1107" s="73"/>
      <c r="V1107" s="74"/>
      <c r="W1107" s="87">
        <f>ABS(S1107/E1104*10^6*I1104)</f>
        <v>0.7880767817687078</v>
      </c>
      <c r="X1107" s="70"/>
      <c r="Y1107" s="70"/>
      <c r="Z1107" s="71"/>
      <c r="AA1107" s="97"/>
      <c r="AB1107" s="99"/>
      <c r="AC1107" s="97"/>
      <c r="AD1107" s="99"/>
      <c r="AE1107" s="72">
        <v>1.056203</v>
      </c>
      <c r="AF1107" s="73"/>
      <c r="AG1107" s="74"/>
      <c r="AH1107" s="72">
        <f t="shared" si="168"/>
        <v>1.3</v>
      </c>
      <c r="AI1107" s="73"/>
      <c r="AJ1107" s="74"/>
      <c r="AK1107" s="81"/>
      <c r="AL1107" s="82"/>
      <c r="AM1107" s="83"/>
      <c r="AN1107" s="88">
        <f>Z1028*AH1107*AK1104</f>
        <v>65</v>
      </c>
      <c r="AO1107" s="89"/>
      <c r="AP1107" s="89"/>
      <c r="AQ1107" s="90"/>
      <c r="AR1107" s="88">
        <f>AH1029*AH1107*AK1104</f>
        <v>19.5</v>
      </c>
      <c r="AS1107" s="89"/>
      <c r="AT1107" s="89"/>
      <c r="AU1107" s="90"/>
      <c r="AV1107" s="69">
        <f>AH359</f>
        <v>1095000</v>
      </c>
      <c r="AW1107" s="70"/>
      <c r="AX1107" s="70"/>
      <c r="AY1107" s="71"/>
      <c r="AZ1107" s="69" t="str">
        <f t="shared" si="169"/>
        <v>∞</v>
      </c>
      <c r="BA1107" s="70"/>
      <c r="BB1107" s="70"/>
      <c r="BC1107" s="71"/>
      <c r="BD1107" s="72">
        <f t="shared" si="170"/>
        <v>0</v>
      </c>
      <c r="BE1107" s="73"/>
      <c r="BF1107" s="74"/>
      <c r="BG1107" s="81"/>
      <c r="BH1107" s="82"/>
      <c r="BI1107" s="83"/>
      <c r="BJ1107" s="122"/>
      <c r="BK1107" s="123"/>
      <c r="BL1107" s="124"/>
    </row>
    <row r="1108" spans="2:64" ht="18.75" customHeight="1">
      <c r="B1108" s="91">
        <v>2001</v>
      </c>
      <c r="C1108" s="92"/>
      <c r="D1108" s="93"/>
      <c r="E1108" s="130">
        <v>195223979166.666</v>
      </c>
      <c r="F1108" s="76"/>
      <c r="G1108" s="76"/>
      <c r="H1108" s="77"/>
      <c r="I1108" s="131">
        <v>403</v>
      </c>
      <c r="J1108" s="132"/>
      <c r="K1108" s="133"/>
      <c r="L1108" s="91">
        <v>1</v>
      </c>
      <c r="M1108" s="92"/>
      <c r="N1108" s="93"/>
      <c r="O1108" s="84">
        <v>1</v>
      </c>
      <c r="P1108" s="85"/>
      <c r="Q1108" s="85"/>
      <c r="R1108" s="86"/>
      <c r="S1108" s="72">
        <v>4072.48</v>
      </c>
      <c r="T1108" s="73"/>
      <c r="U1108" s="73"/>
      <c r="V1108" s="74"/>
      <c r="W1108" s="87">
        <f>ABS(S1108/E1108*10^6*I1108)</f>
        <v>8.406802519883442</v>
      </c>
      <c r="X1108" s="70"/>
      <c r="Y1108" s="70"/>
      <c r="Z1108" s="71"/>
      <c r="AA1108" s="91">
        <v>14</v>
      </c>
      <c r="AB1108" s="93"/>
      <c r="AC1108" s="91">
        <v>22</v>
      </c>
      <c r="AD1108" s="93"/>
      <c r="AE1108" s="72">
        <v>1</v>
      </c>
      <c r="AF1108" s="73"/>
      <c r="AG1108" s="74"/>
      <c r="AH1108" s="72">
        <f t="shared" si="168"/>
        <v>1.3</v>
      </c>
      <c r="AI1108" s="73"/>
      <c r="AJ1108" s="74"/>
      <c r="AK1108" s="75">
        <f>IF(AA1108&lt;25,1,IF(AC1108&lt;=12,1,(25/AA1108)^(1/4)))</f>
        <v>1</v>
      </c>
      <c r="AL1108" s="76"/>
      <c r="AM1108" s="77"/>
      <c r="AN1108" s="88">
        <f>Z1028*AH1108*AK1108</f>
        <v>65</v>
      </c>
      <c r="AO1108" s="89"/>
      <c r="AP1108" s="89"/>
      <c r="AQ1108" s="90"/>
      <c r="AR1108" s="88">
        <f>AH1029*AH1108*AK1108</f>
        <v>19.5</v>
      </c>
      <c r="AS1108" s="89"/>
      <c r="AT1108" s="89"/>
      <c r="AU1108" s="90"/>
      <c r="AV1108" s="69">
        <f>AH359</f>
        <v>1095000</v>
      </c>
      <c r="AW1108" s="70"/>
      <c r="AX1108" s="70"/>
      <c r="AY1108" s="71"/>
      <c r="AZ1108" s="69" t="str">
        <f t="shared" si="169"/>
        <v>∞</v>
      </c>
      <c r="BA1108" s="70"/>
      <c r="BB1108" s="70"/>
      <c r="BC1108" s="71"/>
      <c r="BD1108" s="72">
        <f t="shared" si="170"/>
        <v>0</v>
      </c>
      <c r="BE1108" s="73"/>
      <c r="BF1108" s="74"/>
      <c r="BG1108" s="75">
        <f>SUM(BD1108:BD1111)</f>
        <v>0</v>
      </c>
      <c r="BH1108" s="76"/>
      <c r="BI1108" s="77"/>
      <c r="BJ1108" s="114" t="str">
        <f>IF(BG1108&lt;=1,"O.K","N.G")</f>
        <v>O.K</v>
      </c>
      <c r="BK1108" s="117"/>
      <c r="BL1108" s="118"/>
    </row>
    <row r="1109" spans="2:64" ht="18.75" customHeight="1">
      <c r="B1109" s="94"/>
      <c r="C1109" s="95"/>
      <c r="D1109" s="96"/>
      <c r="E1109" s="78"/>
      <c r="F1109" s="79"/>
      <c r="G1109" s="79"/>
      <c r="H1109" s="80"/>
      <c r="I1109" s="134"/>
      <c r="J1109" s="135"/>
      <c r="K1109" s="136"/>
      <c r="L1109" s="97"/>
      <c r="M1109" s="98"/>
      <c r="N1109" s="99"/>
      <c r="O1109" s="84">
        <v>2</v>
      </c>
      <c r="P1109" s="85"/>
      <c r="Q1109" s="85"/>
      <c r="R1109" s="86"/>
      <c r="S1109" s="72">
        <v>487.97</v>
      </c>
      <c r="T1109" s="73"/>
      <c r="U1109" s="73"/>
      <c r="V1109" s="74"/>
      <c r="W1109" s="87">
        <f>ABS(S1109/E1108*10^6*I1108)</f>
        <v>1.0073143209119562</v>
      </c>
      <c r="X1109" s="70"/>
      <c r="Y1109" s="70"/>
      <c r="Z1109" s="71"/>
      <c r="AA1109" s="94"/>
      <c r="AB1109" s="96"/>
      <c r="AC1109" s="94"/>
      <c r="AD1109" s="96"/>
      <c r="AE1109" s="72">
        <v>1</v>
      </c>
      <c r="AF1109" s="73"/>
      <c r="AG1109" s="74"/>
      <c r="AH1109" s="72">
        <f t="shared" si="168"/>
        <v>1.3</v>
      </c>
      <c r="AI1109" s="73"/>
      <c r="AJ1109" s="74"/>
      <c r="AK1109" s="78"/>
      <c r="AL1109" s="79"/>
      <c r="AM1109" s="80"/>
      <c r="AN1109" s="88">
        <f>Z1028*AH1109*AK1108</f>
        <v>65</v>
      </c>
      <c r="AO1109" s="89"/>
      <c r="AP1109" s="89"/>
      <c r="AQ1109" s="90"/>
      <c r="AR1109" s="88">
        <f>AH1029*AH1109*AK1108</f>
        <v>19.5</v>
      </c>
      <c r="AS1109" s="89"/>
      <c r="AT1109" s="89"/>
      <c r="AU1109" s="90"/>
      <c r="AV1109" s="69">
        <f>AH359</f>
        <v>1095000</v>
      </c>
      <c r="AW1109" s="70"/>
      <c r="AX1109" s="70"/>
      <c r="AY1109" s="71"/>
      <c r="AZ1109" s="69" t="str">
        <f t="shared" si="169"/>
        <v>∞</v>
      </c>
      <c r="BA1109" s="70"/>
      <c r="BB1109" s="70"/>
      <c r="BC1109" s="71"/>
      <c r="BD1109" s="72">
        <f t="shared" si="170"/>
        <v>0</v>
      </c>
      <c r="BE1109" s="73"/>
      <c r="BF1109" s="74"/>
      <c r="BG1109" s="78"/>
      <c r="BH1109" s="79"/>
      <c r="BI1109" s="80"/>
      <c r="BJ1109" s="137"/>
      <c r="BK1109" s="138"/>
      <c r="BL1109" s="139"/>
    </row>
    <row r="1110" spans="2:64" ht="18.75" customHeight="1">
      <c r="B1110" s="94"/>
      <c r="C1110" s="95"/>
      <c r="D1110" s="96"/>
      <c r="E1110" s="78"/>
      <c r="F1110" s="79"/>
      <c r="G1110" s="79"/>
      <c r="H1110" s="80"/>
      <c r="I1110" s="134"/>
      <c r="J1110" s="135"/>
      <c r="K1110" s="136"/>
      <c r="L1110" s="91">
        <v>2</v>
      </c>
      <c r="M1110" s="92"/>
      <c r="N1110" s="93"/>
      <c r="O1110" s="84">
        <v>1</v>
      </c>
      <c r="P1110" s="85"/>
      <c r="Q1110" s="85"/>
      <c r="R1110" s="86"/>
      <c r="S1110" s="72">
        <v>1500.47</v>
      </c>
      <c r="T1110" s="73"/>
      <c r="U1110" s="73"/>
      <c r="V1110" s="74"/>
      <c r="W1110" s="87">
        <f>ABS(S1110/E1108*10^6*I1108)</f>
        <v>3.097413609645599</v>
      </c>
      <c r="X1110" s="70"/>
      <c r="Y1110" s="70"/>
      <c r="Z1110" s="71"/>
      <c r="AA1110" s="94"/>
      <c r="AB1110" s="96"/>
      <c r="AC1110" s="94"/>
      <c r="AD1110" s="96"/>
      <c r="AE1110" s="72">
        <v>1</v>
      </c>
      <c r="AF1110" s="73"/>
      <c r="AG1110" s="74"/>
      <c r="AH1110" s="72">
        <f t="shared" si="168"/>
        <v>1.3</v>
      </c>
      <c r="AI1110" s="73"/>
      <c r="AJ1110" s="74"/>
      <c r="AK1110" s="78"/>
      <c r="AL1110" s="79"/>
      <c r="AM1110" s="80"/>
      <c r="AN1110" s="88">
        <f>Z1028*AH1110*AK1108</f>
        <v>65</v>
      </c>
      <c r="AO1110" s="89"/>
      <c r="AP1110" s="89"/>
      <c r="AQ1110" s="90"/>
      <c r="AR1110" s="88">
        <f>AH1029*AH1110*AK1108</f>
        <v>19.5</v>
      </c>
      <c r="AS1110" s="89"/>
      <c r="AT1110" s="89"/>
      <c r="AU1110" s="90"/>
      <c r="AV1110" s="69">
        <f>AH359</f>
        <v>1095000</v>
      </c>
      <c r="AW1110" s="70"/>
      <c r="AX1110" s="70"/>
      <c r="AY1110" s="71"/>
      <c r="AZ1110" s="69" t="str">
        <f t="shared" si="169"/>
        <v>∞</v>
      </c>
      <c r="BA1110" s="70"/>
      <c r="BB1110" s="70"/>
      <c r="BC1110" s="71"/>
      <c r="BD1110" s="72">
        <f t="shared" si="170"/>
        <v>0</v>
      </c>
      <c r="BE1110" s="73"/>
      <c r="BF1110" s="74"/>
      <c r="BG1110" s="78"/>
      <c r="BH1110" s="79"/>
      <c r="BI1110" s="80"/>
      <c r="BJ1110" s="137"/>
      <c r="BK1110" s="138"/>
      <c r="BL1110" s="139"/>
    </row>
    <row r="1111" spans="2:64" ht="18.75" customHeight="1">
      <c r="B1111" s="97"/>
      <c r="C1111" s="98"/>
      <c r="D1111" s="99"/>
      <c r="E1111" s="81"/>
      <c r="F1111" s="82"/>
      <c r="G1111" s="82"/>
      <c r="H1111" s="83"/>
      <c r="I1111" s="140"/>
      <c r="J1111" s="141"/>
      <c r="K1111" s="142"/>
      <c r="L1111" s="97"/>
      <c r="M1111" s="98"/>
      <c r="N1111" s="99"/>
      <c r="O1111" s="84">
        <v>2</v>
      </c>
      <c r="P1111" s="85"/>
      <c r="Q1111" s="85"/>
      <c r="R1111" s="86"/>
      <c r="S1111" s="72">
        <v>709.85</v>
      </c>
      <c r="T1111" s="73"/>
      <c r="U1111" s="73"/>
      <c r="V1111" s="74"/>
      <c r="W1111" s="87">
        <f>ABS(S1111/E1108*10^6*I1108)</f>
        <v>1.4653402272667417</v>
      </c>
      <c r="X1111" s="70"/>
      <c r="Y1111" s="70"/>
      <c r="Z1111" s="71"/>
      <c r="AA1111" s="97"/>
      <c r="AB1111" s="99"/>
      <c r="AC1111" s="97"/>
      <c r="AD1111" s="99"/>
      <c r="AE1111" s="72">
        <v>1</v>
      </c>
      <c r="AF1111" s="73"/>
      <c r="AG1111" s="74"/>
      <c r="AH1111" s="72">
        <f t="shared" si="168"/>
        <v>1.3</v>
      </c>
      <c r="AI1111" s="73"/>
      <c r="AJ1111" s="74"/>
      <c r="AK1111" s="81"/>
      <c r="AL1111" s="82"/>
      <c r="AM1111" s="83"/>
      <c r="AN1111" s="88">
        <f>Z1028*AH1111*AK1108</f>
        <v>65</v>
      </c>
      <c r="AO1111" s="89"/>
      <c r="AP1111" s="89"/>
      <c r="AQ1111" s="90"/>
      <c r="AR1111" s="88">
        <f>AH1029*AH1111*AK1108</f>
        <v>19.5</v>
      </c>
      <c r="AS1111" s="89"/>
      <c r="AT1111" s="89"/>
      <c r="AU1111" s="90"/>
      <c r="AV1111" s="69">
        <f>AH359</f>
        <v>1095000</v>
      </c>
      <c r="AW1111" s="70"/>
      <c r="AX1111" s="70"/>
      <c r="AY1111" s="71"/>
      <c r="AZ1111" s="69" t="str">
        <f t="shared" si="169"/>
        <v>∞</v>
      </c>
      <c r="BA1111" s="70"/>
      <c r="BB1111" s="70"/>
      <c r="BC1111" s="71"/>
      <c r="BD1111" s="72">
        <f t="shared" si="170"/>
        <v>0</v>
      </c>
      <c r="BE1111" s="73"/>
      <c r="BF1111" s="74"/>
      <c r="BG1111" s="81"/>
      <c r="BH1111" s="82"/>
      <c r="BI1111" s="83"/>
      <c r="BJ1111" s="122"/>
      <c r="BK1111" s="123"/>
      <c r="BL1111" s="124"/>
    </row>
    <row r="1112" spans="2:64" ht="18.75" customHeight="1">
      <c r="B1112" s="91">
        <v>2101</v>
      </c>
      <c r="C1112" s="92"/>
      <c r="D1112" s="93"/>
      <c r="E1112" s="130">
        <v>228592821333.333</v>
      </c>
      <c r="F1112" s="76"/>
      <c r="G1112" s="76"/>
      <c r="H1112" s="77"/>
      <c r="I1112" s="131">
        <v>408</v>
      </c>
      <c r="J1112" s="132"/>
      <c r="K1112" s="133"/>
      <c r="L1112" s="91">
        <v>1</v>
      </c>
      <c r="M1112" s="92"/>
      <c r="N1112" s="93"/>
      <c r="O1112" s="84">
        <v>1</v>
      </c>
      <c r="P1112" s="85"/>
      <c r="Q1112" s="85"/>
      <c r="R1112" s="86"/>
      <c r="S1112" s="72">
        <v>4897.9</v>
      </c>
      <c r="T1112" s="73"/>
      <c r="U1112" s="73"/>
      <c r="V1112" s="74"/>
      <c r="W1112" s="87">
        <f>ABS(S1112/E1112*10^6*I1112)</f>
        <v>8.741933313321441</v>
      </c>
      <c r="X1112" s="70"/>
      <c r="Y1112" s="70"/>
      <c r="Z1112" s="71"/>
      <c r="AA1112" s="91">
        <v>14</v>
      </c>
      <c r="AB1112" s="93"/>
      <c r="AC1112" s="91">
        <v>22</v>
      </c>
      <c r="AD1112" s="93"/>
      <c r="AE1112" s="72">
        <v>1</v>
      </c>
      <c r="AF1112" s="73"/>
      <c r="AG1112" s="74"/>
      <c r="AH1112" s="72">
        <f t="shared" si="168"/>
        <v>1.3</v>
      </c>
      <c r="AI1112" s="73"/>
      <c r="AJ1112" s="74"/>
      <c r="AK1112" s="75">
        <f>IF(AA1112&lt;25,1,IF(AC1112&lt;=12,1,(25/AA1112)^(1/4)))</f>
        <v>1</v>
      </c>
      <c r="AL1112" s="76"/>
      <c r="AM1112" s="77"/>
      <c r="AN1112" s="88">
        <f>Z1028*AH1112*AK1112</f>
        <v>65</v>
      </c>
      <c r="AO1112" s="89"/>
      <c r="AP1112" s="89"/>
      <c r="AQ1112" s="90"/>
      <c r="AR1112" s="88">
        <f>AH1029*AH1112*AK1112</f>
        <v>19.5</v>
      </c>
      <c r="AS1112" s="89"/>
      <c r="AT1112" s="89"/>
      <c r="AU1112" s="90"/>
      <c r="AV1112" s="69">
        <f>AH359</f>
        <v>1095000</v>
      </c>
      <c r="AW1112" s="70"/>
      <c r="AX1112" s="70"/>
      <c r="AY1112" s="71"/>
      <c r="AZ1112" s="69" t="str">
        <f t="shared" si="169"/>
        <v>∞</v>
      </c>
      <c r="BA1112" s="70"/>
      <c r="BB1112" s="70"/>
      <c r="BC1112" s="71"/>
      <c r="BD1112" s="72">
        <f t="shared" si="170"/>
        <v>0</v>
      </c>
      <c r="BE1112" s="73"/>
      <c r="BF1112" s="74"/>
      <c r="BG1112" s="75">
        <f>SUM(BD1112:BD1115)</f>
        <v>0</v>
      </c>
      <c r="BH1112" s="76"/>
      <c r="BI1112" s="77"/>
      <c r="BJ1112" s="114" t="str">
        <f>IF(BG1112&lt;=1,"O.K","N.G")</f>
        <v>O.K</v>
      </c>
      <c r="BK1112" s="117"/>
      <c r="BL1112" s="118"/>
    </row>
    <row r="1113" spans="2:64" ht="18.75" customHeight="1">
      <c r="B1113" s="94"/>
      <c r="C1113" s="95"/>
      <c r="D1113" s="96"/>
      <c r="E1113" s="78"/>
      <c r="F1113" s="79"/>
      <c r="G1113" s="79"/>
      <c r="H1113" s="80"/>
      <c r="I1113" s="134"/>
      <c r="J1113" s="135"/>
      <c r="K1113" s="136"/>
      <c r="L1113" s="97"/>
      <c r="M1113" s="98"/>
      <c r="N1113" s="99"/>
      <c r="O1113" s="84">
        <v>2</v>
      </c>
      <c r="P1113" s="85"/>
      <c r="Q1113" s="85"/>
      <c r="R1113" s="86"/>
      <c r="S1113" s="72">
        <v>409.46</v>
      </c>
      <c r="T1113" s="73"/>
      <c r="U1113" s="73"/>
      <c r="V1113" s="74"/>
      <c r="W1113" s="87">
        <f>ABS(S1113/E1112*10^6*I1112)</f>
        <v>0.7308177003353676</v>
      </c>
      <c r="X1113" s="70"/>
      <c r="Y1113" s="70"/>
      <c r="Z1113" s="71"/>
      <c r="AA1113" s="94"/>
      <c r="AB1113" s="96"/>
      <c r="AC1113" s="94"/>
      <c r="AD1113" s="96"/>
      <c r="AE1113" s="72">
        <v>1</v>
      </c>
      <c r="AF1113" s="73"/>
      <c r="AG1113" s="74"/>
      <c r="AH1113" s="72">
        <f t="shared" si="168"/>
        <v>1.3</v>
      </c>
      <c r="AI1113" s="73"/>
      <c r="AJ1113" s="74"/>
      <c r="AK1113" s="78"/>
      <c r="AL1113" s="79"/>
      <c r="AM1113" s="80"/>
      <c r="AN1113" s="88">
        <f>Z1028*AH1113*AK1112</f>
        <v>65</v>
      </c>
      <c r="AO1113" s="89"/>
      <c r="AP1113" s="89"/>
      <c r="AQ1113" s="90"/>
      <c r="AR1113" s="88">
        <f>AH1029*AH1113*AK1112</f>
        <v>19.5</v>
      </c>
      <c r="AS1113" s="89"/>
      <c r="AT1113" s="89"/>
      <c r="AU1113" s="90"/>
      <c r="AV1113" s="69">
        <f>AH359</f>
        <v>1095000</v>
      </c>
      <c r="AW1113" s="70"/>
      <c r="AX1113" s="70"/>
      <c r="AY1113" s="71"/>
      <c r="AZ1113" s="69" t="str">
        <f t="shared" si="169"/>
        <v>∞</v>
      </c>
      <c r="BA1113" s="70"/>
      <c r="BB1113" s="70"/>
      <c r="BC1113" s="71"/>
      <c r="BD1113" s="72">
        <f t="shared" si="170"/>
        <v>0</v>
      </c>
      <c r="BE1113" s="73"/>
      <c r="BF1113" s="74"/>
      <c r="BG1113" s="78"/>
      <c r="BH1113" s="79"/>
      <c r="BI1113" s="80"/>
      <c r="BJ1113" s="137"/>
      <c r="BK1113" s="138"/>
      <c r="BL1113" s="139"/>
    </row>
    <row r="1114" spans="2:64" ht="18.75" customHeight="1">
      <c r="B1114" s="94"/>
      <c r="C1114" s="95"/>
      <c r="D1114" s="96"/>
      <c r="E1114" s="78"/>
      <c r="F1114" s="79"/>
      <c r="G1114" s="79"/>
      <c r="H1114" s="80"/>
      <c r="I1114" s="134"/>
      <c r="J1114" s="135"/>
      <c r="K1114" s="136"/>
      <c r="L1114" s="91">
        <v>2</v>
      </c>
      <c r="M1114" s="92"/>
      <c r="N1114" s="93"/>
      <c r="O1114" s="84">
        <v>1</v>
      </c>
      <c r="P1114" s="85"/>
      <c r="Q1114" s="85"/>
      <c r="R1114" s="86"/>
      <c r="S1114" s="72">
        <v>1888.26</v>
      </c>
      <c r="T1114" s="73"/>
      <c r="U1114" s="73"/>
      <c r="V1114" s="74"/>
      <c r="W1114" s="87">
        <f>ABS(S1114/E1112*10^6*I1112)</f>
        <v>3.3702286690647716</v>
      </c>
      <c r="X1114" s="70"/>
      <c r="Y1114" s="70"/>
      <c r="Z1114" s="71"/>
      <c r="AA1114" s="94"/>
      <c r="AB1114" s="96"/>
      <c r="AC1114" s="94"/>
      <c r="AD1114" s="96"/>
      <c r="AE1114" s="72">
        <v>1</v>
      </c>
      <c r="AF1114" s="73"/>
      <c r="AG1114" s="74"/>
      <c r="AH1114" s="72">
        <f t="shared" si="168"/>
        <v>1.3</v>
      </c>
      <c r="AI1114" s="73"/>
      <c r="AJ1114" s="74"/>
      <c r="AK1114" s="78"/>
      <c r="AL1114" s="79"/>
      <c r="AM1114" s="80"/>
      <c r="AN1114" s="88">
        <f>Z1028*AH1114*AK1112</f>
        <v>65</v>
      </c>
      <c r="AO1114" s="89"/>
      <c r="AP1114" s="89"/>
      <c r="AQ1114" s="90"/>
      <c r="AR1114" s="88">
        <f>AH1029*AH1114*AK1112</f>
        <v>19.5</v>
      </c>
      <c r="AS1114" s="89"/>
      <c r="AT1114" s="89"/>
      <c r="AU1114" s="90"/>
      <c r="AV1114" s="69">
        <f>AH359</f>
        <v>1095000</v>
      </c>
      <c r="AW1114" s="70"/>
      <c r="AX1114" s="70"/>
      <c r="AY1114" s="71"/>
      <c r="AZ1114" s="69" t="str">
        <f t="shared" si="169"/>
        <v>∞</v>
      </c>
      <c r="BA1114" s="70"/>
      <c r="BB1114" s="70"/>
      <c r="BC1114" s="71"/>
      <c r="BD1114" s="72">
        <f t="shared" si="170"/>
        <v>0</v>
      </c>
      <c r="BE1114" s="73"/>
      <c r="BF1114" s="74"/>
      <c r="BG1114" s="78"/>
      <c r="BH1114" s="79"/>
      <c r="BI1114" s="80"/>
      <c r="BJ1114" s="137"/>
      <c r="BK1114" s="138"/>
      <c r="BL1114" s="139"/>
    </row>
    <row r="1115" spans="2:64" ht="18.75" customHeight="1">
      <c r="B1115" s="97"/>
      <c r="C1115" s="98"/>
      <c r="D1115" s="99"/>
      <c r="E1115" s="81"/>
      <c r="F1115" s="82"/>
      <c r="G1115" s="82"/>
      <c r="H1115" s="83"/>
      <c r="I1115" s="140"/>
      <c r="J1115" s="141"/>
      <c r="K1115" s="142"/>
      <c r="L1115" s="97"/>
      <c r="M1115" s="98"/>
      <c r="N1115" s="99"/>
      <c r="O1115" s="84">
        <v>2</v>
      </c>
      <c r="P1115" s="85"/>
      <c r="Q1115" s="85"/>
      <c r="R1115" s="86"/>
      <c r="S1115" s="72">
        <v>1098.73</v>
      </c>
      <c r="T1115" s="73"/>
      <c r="U1115" s="73"/>
      <c r="V1115" s="74"/>
      <c r="W1115" s="87">
        <f>ABS(S1115/E1112*10^6*I1112)</f>
        <v>1.961049508839639</v>
      </c>
      <c r="X1115" s="70"/>
      <c r="Y1115" s="70"/>
      <c r="Z1115" s="71"/>
      <c r="AA1115" s="97"/>
      <c r="AB1115" s="99"/>
      <c r="AC1115" s="97"/>
      <c r="AD1115" s="99"/>
      <c r="AE1115" s="72">
        <v>1</v>
      </c>
      <c r="AF1115" s="73"/>
      <c r="AG1115" s="74"/>
      <c r="AH1115" s="72">
        <f t="shared" si="168"/>
        <v>1.3</v>
      </c>
      <c r="AI1115" s="73"/>
      <c r="AJ1115" s="74"/>
      <c r="AK1115" s="81"/>
      <c r="AL1115" s="82"/>
      <c r="AM1115" s="83"/>
      <c r="AN1115" s="88">
        <f>Z1028*AH1115*AK1112</f>
        <v>65</v>
      </c>
      <c r="AO1115" s="89"/>
      <c r="AP1115" s="89"/>
      <c r="AQ1115" s="90"/>
      <c r="AR1115" s="88">
        <f>AH1029*AH1115*AK1112</f>
        <v>19.5</v>
      </c>
      <c r="AS1115" s="89"/>
      <c r="AT1115" s="89"/>
      <c r="AU1115" s="90"/>
      <c r="AV1115" s="69">
        <f>AH359</f>
        <v>1095000</v>
      </c>
      <c r="AW1115" s="70"/>
      <c r="AX1115" s="70"/>
      <c r="AY1115" s="71"/>
      <c r="AZ1115" s="69" t="str">
        <f t="shared" si="169"/>
        <v>∞</v>
      </c>
      <c r="BA1115" s="70"/>
      <c r="BB1115" s="70"/>
      <c r="BC1115" s="71"/>
      <c r="BD1115" s="72">
        <f t="shared" si="170"/>
        <v>0</v>
      </c>
      <c r="BE1115" s="73"/>
      <c r="BF1115" s="74"/>
      <c r="BG1115" s="81"/>
      <c r="BH1115" s="82"/>
      <c r="BI1115" s="83"/>
      <c r="BJ1115" s="122"/>
      <c r="BK1115" s="123"/>
      <c r="BL1115" s="124"/>
    </row>
    <row r="1116" spans="2:64" ht="18.75" customHeight="1">
      <c r="B1116" s="91">
        <v>2201</v>
      </c>
      <c r="C1116" s="92"/>
      <c r="D1116" s="93"/>
      <c r="E1116" s="130">
        <v>228592821333.333</v>
      </c>
      <c r="F1116" s="76"/>
      <c r="G1116" s="76"/>
      <c r="H1116" s="77"/>
      <c r="I1116" s="131">
        <v>408</v>
      </c>
      <c r="J1116" s="132"/>
      <c r="K1116" s="133"/>
      <c r="L1116" s="91">
        <v>1</v>
      </c>
      <c r="M1116" s="92"/>
      <c r="N1116" s="93"/>
      <c r="O1116" s="84">
        <v>1</v>
      </c>
      <c r="P1116" s="85"/>
      <c r="Q1116" s="85"/>
      <c r="R1116" s="86"/>
      <c r="S1116" s="72">
        <v>5294.58</v>
      </c>
      <c r="T1116" s="73"/>
      <c r="U1116" s="73"/>
      <c r="V1116" s="74"/>
      <c r="W1116" s="87">
        <f>ABS(S1116/E1116*10^6*I1116)</f>
        <v>9.449940848536196</v>
      </c>
      <c r="X1116" s="70"/>
      <c r="Y1116" s="70"/>
      <c r="Z1116" s="71"/>
      <c r="AA1116" s="91">
        <v>14</v>
      </c>
      <c r="AB1116" s="93"/>
      <c r="AC1116" s="91">
        <v>22</v>
      </c>
      <c r="AD1116" s="93"/>
      <c r="AE1116" s="72">
        <v>1</v>
      </c>
      <c r="AF1116" s="73"/>
      <c r="AG1116" s="74"/>
      <c r="AH1116" s="72">
        <f t="shared" si="168"/>
        <v>1.3</v>
      </c>
      <c r="AI1116" s="73"/>
      <c r="AJ1116" s="74"/>
      <c r="AK1116" s="75">
        <f>IF(AA1116&lt;25,1,IF(AC1116&lt;=12,1,(25/AA1116)^(1/4)))</f>
        <v>1</v>
      </c>
      <c r="AL1116" s="76"/>
      <c r="AM1116" s="77"/>
      <c r="AN1116" s="88">
        <f>Z1028*AH1116*AK1116</f>
        <v>65</v>
      </c>
      <c r="AO1116" s="89"/>
      <c r="AP1116" s="89"/>
      <c r="AQ1116" s="90"/>
      <c r="AR1116" s="88">
        <f>AH1029*AH1116*AK1116</f>
        <v>19.5</v>
      </c>
      <c r="AS1116" s="89"/>
      <c r="AT1116" s="89"/>
      <c r="AU1116" s="90"/>
      <c r="AV1116" s="69">
        <f>AH359</f>
        <v>1095000</v>
      </c>
      <c r="AW1116" s="70"/>
      <c r="AX1116" s="70"/>
      <c r="AY1116" s="71"/>
      <c r="AZ1116" s="69" t="str">
        <f t="shared" si="169"/>
        <v>∞</v>
      </c>
      <c r="BA1116" s="70"/>
      <c r="BB1116" s="70"/>
      <c r="BC1116" s="71"/>
      <c r="BD1116" s="72">
        <f t="shared" si="170"/>
        <v>0</v>
      </c>
      <c r="BE1116" s="73"/>
      <c r="BF1116" s="74"/>
      <c r="BG1116" s="75">
        <f>SUM(BD1116:BD1119)</f>
        <v>0</v>
      </c>
      <c r="BH1116" s="76"/>
      <c r="BI1116" s="77"/>
      <c r="BJ1116" s="114" t="str">
        <f>IF(BG1116&lt;=1,"O.K","N.G")</f>
        <v>O.K</v>
      </c>
      <c r="BK1116" s="117"/>
      <c r="BL1116" s="118"/>
    </row>
    <row r="1117" spans="2:64" ht="18.75" customHeight="1">
      <c r="B1117" s="94"/>
      <c r="C1117" s="95"/>
      <c r="D1117" s="96"/>
      <c r="E1117" s="78"/>
      <c r="F1117" s="79"/>
      <c r="G1117" s="79"/>
      <c r="H1117" s="80"/>
      <c r="I1117" s="134"/>
      <c r="J1117" s="135"/>
      <c r="K1117" s="136"/>
      <c r="L1117" s="97"/>
      <c r="M1117" s="98"/>
      <c r="N1117" s="99"/>
      <c r="O1117" s="84">
        <v>2</v>
      </c>
      <c r="P1117" s="85"/>
      <c r="Q1117" s="85"/>
      <c r="R1117" s="86"/>
      <c r="S1117" s="72">
        <v>329.89</v>
      </c>
      <c r="T1117" s="73"/>
      <c r="U1117" s="73"/>
      <c r="V1117" s="74"/>
      <c r="W1117" s="87">
        <f>ABS(S1117/E1116*10^6*I1116)</f>
        <v>0.5887985423817574</v>
      </c>
      <c r="X1117" s="70"/>
      <c r="Y1117" s="70"/>
      <c r="Z1117" s="71"/>
      <c r="AA1117" s="94"/>
      <c r="AB1117" s="96"/>
      <c r="AC1117" s="94"/>
      <c r="AD1117" s="96"/>
      <c r="AE1117" s="72">
        <v>1</v>
      </c>
      <c r="AF1117" s="73"/>
      <c r="AG1117" s="74"/>
      <c r="AH1117" s="72">
        <f t="shared" si="168"/>
        <v>1.3</v>
      </c>
      <c r="AI1117" s="73"/>
      <c r="AJ1117" s="74"/>
      <c r="AK1117" s="78"/>
      <c r="AL1117" s="79"/>
      <c r="AM1117" s="80"/>
      <c r="AN1117" s="88">
        <f>Z1028*AH1117*AK1116</f>
        <v>65</v>
      </c>
      <c r="AO1117" s="89"/>
      <c r="AP1117" s="89"/>
      <c r="AQ1117" s="90"/>
      <c r="AR1117" s="88">
        <f>AH1029*AH1117*AK1116</f>
        <v>19.5</v>
      </c>
      <c r="AS1117" s="89"/>
      <c r="AT1117" s="89"/>
      <c r="AU1117" s="90"/>
      <c r="AV1117" s="69">
        <f>AH359</f>
        <v>1095000</v>
      </c>
      <c r="AW1117" s="70"/>
      <c r="AX1117" s="70"/>
      <c r="AY1117" s="71"/>
      <c r="AZ1117" s="69" t="str">
        <f t="shared" si="169"/>
        <v>∞</v>
      </c>
      <c r="BA1117" s="70"/>
      <c r="BB1117" s="70"/>
      <c r="BC1117" s="71"/>
      <c r="BD1117" s="72">
        <f t="shared" si="170"/>
        <v>0</v>
      </c>
      <c r="BE1117" s="73"/>
      <c r="BF1117" s="74"/>
      <c r="BG1117" s="78"/>
      <c r="BH1117" s="79"/>
      <c r="BI1117" s="80"/>
      <c r="BJ1117" s="137"/>
      <c r="BK1117" s="138"/>
      <c r="BL1117" s="139"/>
    </row>
    <row r="1118" spans="2:64" ht="18.75" customHeight="1">
      <c r="B1118" s="94"/>
      <c r="C1118" s="95"/>
      <c r="D1118" s="96"/>
      <c r="E1118" s="78"/>
      <c r="F1118" s="79"/>
      <c r="G1118" s="79"/>
      <c r="H1118" s="80"/>
      <c r="I1118" s="134"/>
      <c r="J1118" s="135"/>
      <c r="K1118" s="136"/>
      <c r="L1118" s="91">
        <v>2</v>
      </c>
      <c r="M1118" s="92"/>
      <c r="N1118" s="93"/>
      <c r="O1118" s="84">
        <v>1</v>
      </c>
      <c r="P1118" s="85"/>
      <c r="Q1118" s="85"/>
      <c r="R1118" s="86"/>
      <c r="S1118" s="72">
        <v>2063.57</v>
      </c>
      <c r="T1118" s="73"/>
      <c r="U1118" s="73"/>
      <c r="V1118" s="74"/>
      <c r="W1118" s="87">
        <f>ABS(S1118/E1116*10^6*I1116)</f>
        <v>3.683127733798307</v>
      </c>
      <c r="X1118" s="70"/>
      <c r="Y1118" s="70"/>
      <c r="Z1118" s="71"/>
      <c r="AA1118" s="94"/>
      <c r="AB1118" s="96"/>
      <c r="AC1118" s="94"/>
      <c r="AD1118" s="96"/>
      <c r="AE1118" s="72">
        <v>1</v>
      </c>
      <c r="AF1118" s="73"/>
      <c r="AG1118" s="74"/>
      <c r="AH1118" s="72">
        <f t="shared" si="168"/>
        <v>1.3</v>
      </c>
      <c r="AI1118" s="73"/>
      <c r="AJ1118" s="74"/>
      <c r="AK1118" s="78"/>
      <c r="AL1118" s="79"/>
      <c r="AM1118" s="80"/>
      <c r="AN1118" s="88">
        <f>Z1028*AH1118*AK1116</f>
        <v>65</v>
      </c>
      <c r="AO1118" s="89"/>
      <c r="AP1118" s="89"/>
      <c r="AQ1118" s="90"/>
      <c r="AR1118" s="88">
        <f>AH1029*AH1118*AK1116</f>
        <v>19.5</v>
      </c>
      <c r="AS1118" s="89"/>
      <c r="AT1118" s="89"/>
      <c r="AU1118" s="90"/>
      <c r="AV1118" s="69">
        <f>AH359</f>
        <v>1095000</v>
      </c>
      <c r="AW1118" s="70"/>
      <c r="AX1118" s="70"/>
      <c r="AY1118" s="71"/>
      <c r="AZ1118" s="69" t="str">
        <f t="shared" si="169"/>
        <v>∞</v>
      </c>
      <c r="BA1118" s="70"/>
      <c r="BB1118" s="70"/>
      <c r="BC1118" s="71"/>
      <c r="BD1118" s="72">
        <f t="shared" si="170"/>
        <v>0</v>
      </c>
      <c r="BE1118" s="73"/>
      <c r="BF1118" s="74"/>
      <c r="BG1118" s="78"/>
      <c r="BH1118" s="79"/>
      <c r="BI1118" s="80"/>
      <c r="BJ1118" s="137"/>
      <c r="BK1118" s="138"/>
      <c r="BL1118" s="139"/>
    </row>
    <row r="1119" spans="2:64" ht="18.75" customHeight="1">
      <c r="B1119" s="97"/>
      <c r="C1119" s="98"/>
      <c r="D1119" s="99"/>
      <c r="E1119" s="81"/>
      <c r="F1119" s="82"/>
      <c r="G1119" s="82"/>
      <c r="H1119" s="83"/>
      <c r="I1119" s="140"/>
      <c r="J1119" s="141"/>
      <c r="K1119" s="142"/>
      <c r="L1119" s="97"/>
      <c r="M1119" s="98"/>
      <c r="N1119" s="99"/>
      <c r="O1119" s="84">
        <v>2</v>
      </c>
      <c r="P1119" s="85"/>
      <c r="Q1119" s="85"/>
      <c r="R1119" s="86"/>
      <c r="S1119" s="72">
        <v>165.91</v>
      </c>
      <c r="T1119" s="73"/>
      <c r="U1119" s="73"/>
      <c r="V1119" s="74"/>
      <c r="W1119" s="87">
        <f>ABS(S1119/E1116*10^6*I1116)</f>
        <v>0.29612163498910965</v>
      </c>
      <c r="X1119" s="70"/>
      <c r="Y1119" s="70"/>
      <c r="Z1119" s="71"/>
      <c r="AA1119" s="97"/>
      <c r="AB1119" s="99"/>
      <c r="AC1119" s="97"/>
      <c r="AD1119" s="99"/>
      <c r="AE1119" s="72">
        <v>1</v>
      </c>
      <c r="AF1119" s="73"/>
      <c r="AG1119" s="74"/>
      <c r="AH1119" s="72">
        <f t="shared" si="168"/>
        <v>1.3</v>
      </c>
      <c r="AI1119" s="73"/>
      <c r="AJ1119" s="74"/>
      <c r="AK1119" s="81"/>
      <c r="AL1119" s="82"/>
      <c r="AM1119" s="83"/>
      <c r="AN1119" s="88">
        <f>Z1028*AH1119*AK1116</f>
        <v>65</v>
      </c>
      <c r="AO1119" s="89"/>
      <c r="AP1119" s="89"/>
      <c r="AQ1119" s="90"/>
      <c r="AR1119" s="88">
        <f>AH1029*AH1119*AK1116</f>
        <v>19.5</v>
      </c>
      <c r="AS1119" s="89"/>
      <c r="AT1119" s="89"/>
      <c r="AU1119" s="90"/>
      <c r="AV1119" s="69">
        <f>AH359</f>
        <v>1095000</v>
      </c>
      <c r="AW1119" s="70"/>
      <c r="AX1119" s="70"/>
      <c r="AY1119" s="71"/>
      <c r="AZ1119" s="69" t="str">
        <f t="shared" si="169"/>
        <v>∞</v>
      </c>
      <c r="BA1119" s="70"/>
      <c r="BB1119" s="70"/>
      <c r="BC1119" s="71"/>
      <c r="BD1119" s="72">
        <f t="shared" si="170"/>
        <v>0</v>
      </c>
      <c r="BE1119" s="73"/>
      <c r="BF1119" s="74"/>
      <c r="BG1119" s="81"/>
      <c r="BH1119" s="82"/>
      <c r="BI1119" s="83"/>
      <c r="BJ1119" s="122"/>
      <c r="BK1119" s="123"/>
      <c r="BL1119" s="124"/>
    </row>
    <row r="1120" spans="2:64" ht="18.75" customHeight="1">
      <c r="B1120" s="91">
        <v>2301</v>
      </c>
      <c r="C1120" s="92"/>
      <c r="D1120" s="93"/>
      <c r="E1120" s="130">
        <v>195223979166.666</v>
      </c>
      <c r="F1120" s="76"/>
      <c r="G1120" s="76"/>
      <c r="H1120" s="77"/>
      <c r="I1120" s="131">
        <v>403</v>
      </c>
      <c r="J1120" s="132"/>
      <c r="K1120" s="133"/>
      <c r="L1120" s="91">
        <v>1</v>
      </c>
      <c r="M1120" s="92"/>
      <c r="N1120" s="93"/>
      <c r="O1120" s="84">
        <v>1</v>
      </c>
      <c r="P1120" s="85"/>
      <c r="Q1120" s="85"/>
      <c r="R1120" s="86"/>
      <c r="S1120" s="72">
        <v>5102.35</v>
      </c>
      <c r="T1120" s="73"/>
      <c r="U1120" s="73"/>
      <c r="V1120" s="74"/>
      <c r="W1120" s="87">
        <f>ABS(S1120/E1120*10^6*I1120)</f>
        <v>10.532758623081582</v>
      </c>
      <c r="X1120" s="70"/>
      <c r="Y1120" s="70"/>
      <c r="Z1120" s="71"/>
      <c r="AA1120" s="91">
        <v>14</v>
      </c>
      <c r="AB1120" s="93"/>
      <c r="AC1120" s="91">
        <v>22</v>
      </c>
      <c r="AD1120" s="93"/>
      <c r="AE1120" s="72">
        <v>1</v>
      </c>
      <c r="AF1120" s="73"/>
      <c r="AG1120" s="74"/>
      <c r="AH1120" s="72">
        <f t="shared" si="168"/>
        <v>1.3</v>
      </c>
      <c r="AI1120" s="73"/>
      <c r="AJ1120" s="74"/>
      <c r="AK1120" s="75">
        <f>IF(AA1120&lt;25,1,IF(AC1120&lt;=12,1,(25/AA1120)^(1/4)))</f>
        <v>1</v>
      </c>
      <c r="AL1120" s="76"/>
      <c r="AM1120" s="77"/>
      <c r="AN1120" s="88">
        <f>Z1028*AH1120*AK1120</f>
        <v>65</v>
      </c>
      <c r="AO1120" s="89"/>
      <c r="AP1120" s="89"/>
      <c r="AQ1120" s="90"/>
      <c r="AR1120" s="88">
        <f>AH1029*AH1120*AK1120</f>
        <v>19.5</v>
      </c>
      <c r="AS1120" s="89"/>
      <c r="AT1120" s="89"/>
      <c r="AU1120" s="90"/>
      <c r="AV1120" s="69">
        <f>AH359</f>
        <v>1095000</v>
      </c>
      <c r="AW1120" s="70"/>
      <c r="AX1120" s="70"/>
      <c r="AY1120" s="71"/>
      <c r="AZ1120" s="69" t="str">
        <f t="shared" si="169"/>
        <v>∞</v>
      </c>
      <c r="BA1120" s="70"/>
      <c r="BB1120" s="70"/>
      <c r="BC1120" s="71"/>
      <c r="BD1120" s="72">
        <f t="shared" si="170"/>
        <v>0</v>
      </c>
      <c r="BE1120" s="73"/>
      <c r="BF1120" s="74"/>
      <c r="BG1120" s="75">
        <f>SUM(BD1120:BD1123)</f>
        <v>0</v>
      </c>
      <c r="BH1120" s="76"/>
      <c r="BI1120" s="77"/>
      <c r="BJ1120" s="114" t="str">
        <f>IF(BG1120&lt;=1,"O.K","N.G")</f>
        <v>O.K</v>
      </c>
      <c r="BK1120" s="117"/>
      <c r="BL1120" s="118"/>
    </row>
    <row r="1121" spans="2:64" ht="18.75" customHeight="1">
      <c r="B1121" s="94"/>
      <c r="C1121" s="95"/>
      <c r="D1121" s="96"/>
      <c r="E1121" s="78"/>
      <c r="F1121" s="79"/>
      <c r="G1121" s="79"/>
      <c r="H1121" s="80"/>
      <c r="I1121" s="134"/>
      <c r="J1121" s="135"/>
      <c r="K1121" s="136"/>
      <c r="L1121" s="97"/>
      <c r="M1121" s="98"/>
      <c r="N1121" s="99"/>
      <c r="O1121" s="84">
        <v>2</v>
      </c>
      <c r="P1121" s="85"/>
      <c r="Q1121" s="85"/>
      <c r="R1121" s="86"/>
      <c r="S1121" s="72">
        <v>250.22</v>
      </c>
      <c r="T1121" s="73"/>
      <c r="U1121" s="73"/>
      <c r="V1121" s="74"/>
      <c r="W1121" s="87">
        <f>ABS(S1121/E1120*10^6*I1120)</f>
        <v>0.5165280434833897</v>
      </c>
      <c r="X1121" s="70"/>
      <c r="Y1121" s="70"/>
      <c r="Z1121" s="71"/>
      <c r="AA1121" s="94"/>
      <c r="AB1121" s="96"/>
      <c r="AC1121" s="94"/>
      <c r="AD1121" s="96"/>
      <c r="AE1121" s="72">
        <v>1</v>
      </c>
      <c r="AF1121" s="73"/>
      <c r="AG1121" s="74"/>
      <c r="AH1121" s="72">
        <f t="shared" si="168"/>
        <v>1.3</v>
      </c>
      <c r="AI1121" s="73"/>
      <c r="AJ1121" s="74"/>
      <c r="AK1121" s="78"/>
      <c r="AL1121" s="79"/>
      <c r="AM1121" s="80"/>
      <c r="AN1121" s="88">
        <f>Z1028*AH1121*AK1120</f>
        <v>65</v>
      </c>
      <c r="AO1121" s="89"/>
      <c r="AP1121" s="89"/>
      <c r="AQ1121" s="90"/>
      <c r="AR1121" s="88">
        <f>AH1029*AH1121*AK1120</f>
        <v>19.5</v>
      </c>
      <c r="AS1121" s="89"/>
      <c r="AT1121" s="89"/>
      <c r="AU1121" s="90"/>
      <c r="AV1121" s="69">
        <f>AH359</f>
        <v>1095000</v>
      </c>
      <c r="AW1121" s="70"/>
      <c r="AX1121" s="70"/>
      <c r="AY1121" s="71"/>
      <c r="AZ1121" s="69" t="str">
        <f t="shared" si="169"/>
        <v>∞</v>
      </c>
      <c r="BA1121" s="70"/>
      <c r="BB1121" s="70"/>
      <c r="BC1121" s="71"/>
      <c r="BD1121" s="72">
        <f t="shared" si="170"/>
        <v>0</v>
      </c>
      <c r="BE1121" s="73"/>
      <c r="BF1121" s="74"/>
      <c r="BG1121" s="78"/>
      <c r="BH1121" s="79"/>
      <c r="BI1121" s="80"/>
      <c r="BJ1121" s="137"/>
      <c r="BK1121" s="138"/>
      <c r="BL1121" s="139"/>
    </row>
    <row r="1122" spans="2:64" ht="18.75" customHeight="1">
      <c r="B1122" s="94"/>
      <c r="C1122" s="95"/>
      <c r="D1122" s="96"/>
      <c r="E1122" s="78"/>
      <c r="F1122" s="79"/>
      <c r="G1122" s="79"/>
      <c r="H1122" s="80"/>
      <c r="I1122" s="134"/>
      <c r="J1122" s="135"/>
      <c r="K1122" s="136"/>
      <c r="L1122" s="91">
        <v>2</v>
      </c>
      <c r="M1122" s="92"/>
      <c r="N1122" s="93"/>
      <c r="O1122" s="84">
        <v>1</v>
      </c>
      <c r="P1122" s="85"/>
      <c r="Q1122" s="85"/>
      <c r="R1122" s="86"/>
      <c r="S1122" s="72">
        <v>1945.58</v>
      </c>
      <c r="T1122" s="73"/>
      <c r="U1122" s="73"/>
      <c r="V1122" s="74"/>
      <c r="W1122" s="87">
        <f>ABS(S1122/E1120*10^6*I1120)</f>
        <v>4.016252221406814</v>
      </c>
      <c r="X1122" s="70"/>
      <c r="Y1122" s="70"/>
      <c r="Z1122" s="71"/>
      <c r="AA1122" s="94"/>
      <c r="AB1122" s="96"/>
      <c r="AC1122" s="94"/>
      <c r="AD1122" s="96"/>
      <c r="AE1122" s="72">
        <v>1</v>
      </c>
      <c r="AF1122" s="73"/>
      <c r="AG1122" s="74"/>
      <c r="AH1122" s="72">
        <f t="shared" si="168"/>
        <v>1.3</v>
      </c>
      <c r="AI1122" s="73"/>
      <c r="AJ1122" s="74"/>
      <c r="AK1122" s="78"/>
      <c r="AL1122" s="79"/>
      <c r="AM1122" s="80"/>
      <c r="AN1122" s="88">
        <f>Z1028*AH1122*AK1120</f>
        <v>65</v>
      </c>
      <c r="AO1122" s="89"/>
      <c r="AP1122" s="89"/>
      <c r="AQ1122" s="90"/>
      <c r="AR1122" s="88">
        <f>AH1029*AH1122*AK1120</f>
        <v>19.5</v>
      </c>
      <c r="AS1122" s="89"/>
      <c r="AT1122" s="89"/>
      <c r="AU1122" s="90"/>
      <c r="AV1122" s="69">
        <f>AH359</f>
        <v>1095000</v>
      </c>
      <c r="AW1122" s="70"/>
      <c r="AX1122" s="70"/>
      <c r="AY1122" s="71"/>
      <c r="AZ1122" s="69" t="str">
        <f t="shared" si="169"/>
        <v>∞</v>
      </c>
      <c r="BA1122" s="70"/>
      <c r="BB1122" s="70"/>
      <c r="BC1122" s="71"/>
      <c r="BD1122" s="72">
        <f t="shared" si="170"/>
        <v>0</v>
      </c>
      <c r="BE1122" s="73"/>
      <c r="BF1122" s="74"/>
      <c r="BG1122" s="78"/>
      <c r="BH1122" s="79"/>
      <c r="BI1122" s="80"/>
      <c r="BJ1122" s="137"/>
      <c r="BK1122" s="138"/>
      <c r="BL1122" s="139"/>
    </row>
    <row r="1123" spans="2:64" ht="18.75" customHeight="1">
      <c r="B1123" s="97"/>
      <c r="C1123" s="98"/>
      <c r="D1123" s="99"/>
      <c r="E1123" s="81"/>
      <c r="F1123" s="82"/>
      <c r="G1123" s="82"/>
      <c r="H1123" s="83"/>
      <c r="I1123" s="140"/>
      <c r="J1123" s="141"/>
      <c r="K1123" s="142"/>
      <c r="L1123" s="97"/>
      <c r="M1123" s="98"/>
      <c r="N1123" s="99"/>
      <c r="O1123" s="84">
        <v>2</v>
      </c>
      <c r="P1123" s="85"/>
      <c r="Q1123" s="85"/>
      <c r="R1123" s="86"/>
      <c r="S1123" s="72">
        <v>128.86</v>
      </c>
      <c r="T1123" s="73"/>
      <c r="U1123" s="73"/>
      <c r="V1123" s="74"/>
      <c r="W1123" s="87">
        <f>ABS(S1123/E1120*10^6*I1120)</f>
        <v>0.2660051302184861</v>
      </c>
      <c r="X1123" s="70"/>
      <c r="Y1123" s="70"/>
      <c r="Z1123" s="71"/>
      <c r="AA1123" s="97"/>
      <c r="AB1123" s="99"/>
      <c r="AC1123" s="97"/>
      <c r="AD1123" s="99"/>
      <c r="AE1123" s="72">
        <v>1</v>
      </c>
      <c r="AF1123" s="73"/>
      <c r="AG1123" s="74"/>
      <c r="AH1123" s="72">
        <f t="shared" si="168"/>
        <v>1.3</v>
      </c>
      <c r="AI1123" s="73"/>
      <c r="AJ1123" s="74"/>
      <c r="AK1123" s="81"/>
      <c r="AL1123" s="82"/>
      <c r="AM1123" s="83"/>
      <c r="AN1123" s="88">
        <f>Z1028*AH1123*AK1120</f>
        <v>65</v>
      </c>
      <c r="AO1123" s="89"/>
      <c r="AP1123" s="89"/>
      <c r="AQ1123" s="90"/>
      <c r="AR1123" s="88">
        <f>AH1029*AH1123*AK1120</f>
        <v>19.5</v>
      </c>
      <c r="AS1123" s="89"/>
      <c r="AT1123" s="89"/>
      <c r="AU1123" s="90"/>
      <c r="AV1123" s="69">
        <f>AH359</f>
        <v>1095000</v>
      </c>
      <c r="AW1123" s="70"/>
      <c r="AX1123" s="70"/>
      <c r="AY1123" s="71"/>
      <c r="AZ1123" s="69" t="str">
        <f t="shared" si="169"/>
        <v>∞</v>
      </c>
      <c r="BA1123" s="70"/>
      <c r="BB1123" s="70"/>
      <c r="BC1123" s="71"/>
      <c r="BD1123" s="72">
        <f t="shared" si="170"/>
        <v>0</v>
      </c>
      <c r="BE1123" s="73"/>
      <c r="BF1123" s="74"/>
      <c r="BG1123" s="81"/>
      <c r="BH1123" s="82"/>
      <c r="BI1123" s="83"/>
      <c r="BJ1123" s="122"/>
      <c r="BK1123" s="123"/>
      <c r="BL1123" s="124"/>
    </row>
    <row r="1124" spans="2:64" ht="18.75" customHeight="1">
      <c r="B1124" s="91">
        <v>2401</v>
      </c>
      <c r="C1124" s="92"/>
      <c r="D1124" s="93"/>
      <c r="E1124" s="130">
        <v>128503486833.333</v>
      </c>
      <c r="F1124" s="76"/>
      <c r="G1124" s="76"/>
      <c r="H1124" s="77"/>
      <c r="I1124" s="131">
        <v>393</v>
      </c>
      <c r="J1124" s="132"/>
      <c r="K1124" s="133"/>
      <c r="L1124" s="91">
        <v>1</v>
      </c>
      <c r="M1124" s="92"/>
      <c r="N1124" s="93"/>
      <c r="O1124" s="84">
        <v>1</v>
      </c>
      <c r="P1124" s="85"/>
      <c r="Q1124" s="85"/>
      <c r="R1124" s="86"/>
      <c r="S1124" s="72">
        <v>4200.08</v>
      </c>
      <c r="T1124" s="73"/>
      <c r="U1124" s="73"/>
      <c r="V1124" s="74"/>
      <c r="W1124" s="87">
        <f>ABS(S1124/E1124*10^6*I1124)</f>
        <v>12.845032307495616</v>
      </c>
      <c r="X1124" s="70"/>
      <c r="Y1124" s="70"/>
      <c r="Z1124" s="71"/>
      <c r="AA1124" s="91">
        <v>14</v>
      </c>
      <c r="AB1124" s="93"/>
      <c r="AC1124" s="91">
        <v>22</v>
      </c>
      <c r="AD1124" s="93"/>
      <c r="AE1124" s="72">
        <v>1</v>
      </c>
      <c r="AF1124" s="73"/>
      <c r="AG1124" s="74"/>
      <c r="AH1124" s="72">
        <f t="shared" si="168"/>
        <v>1.3</v>
      </c>
      <c r="AI1124" s="73"/>
      <c r="AJ1124" s="74"/>
      <c r="AK1124" s="75">
        <f>IF(AA1124&lt;25,1,IF(AC1124&lt;=12,1,(25/AA1124)^(1/4)))</f>
        <v>1</v>
      </c>
      <c r="AL1124" s="76"/>
      <c r="AM1124" s="77"/>
      <c r="AN1124" s="88">
        <f>Z1028*AH1124*AK1124</f>
        <v>65</v>
      </c>
      <c r="AO1124" s="89"/>
      <c r="AP1124" s="89"/>
      <c r="AQ1124" s="90"/>
      <c r="AR1124" s="88">
        <f>AH1029*AH1124*AK1124</f>
        <v>19.5</v>
      </c>
      <c r="AS1124" s="89"/>
      <c r="AT1124" s="89"/>
      <c r="AU1124" s="90"/>
      <c r="AV1124" s="69">
        <f>AH359</f>
        <v>1095000</v>
      </c>
      <c r="AW1124" s="70"/>
      <c r="AX1124" s="70"/>
      <c r="AY1124" s="71"/>
      <c r="AZ1124" s="69" t="str">
        <f t="shared" si="169"/>
        <v>∞</v>
      </c>
      <c r="BA1124" s="70"/>
      <c r="BB1124" s="70"/>
      <c r="BC1124" s="71"/>
      <c r="BD1124" s="72">
        <f t="shared" si="170"/>
        <v>0</v>
      </c>
      <c r="BE1124" s="73"/>
      <c r="BF1124" s="74"/>
      <c r="BG1124" s="75">
        <f>SUM(BD1124:BD1127)</f>
        <v>0</v>
      </c>
      <c r="BH1124" s="76"/>
      <c r="BI1124" s="77"/>
      <c r="BJ1124" s="114" t="str">
        <f>IF(BG1124&lt;=1,"O.K","N.G")</f>
        <v>O.K</v>
      </c>
      <c r="BK1124" s="117"/>
      <c r="BL1124" s="118"/>
    </row>
    <row r="1125" spans="2:64" ht="18.75" customHeight="1">
      <c r="B1125" s="94"/>
      <c r="C1125" s="95"/>
      <c r="D1125" s="96"/>
      <c r="E1125" s="78"/>
      <c r="F1125" s="79"/>
      <c r="G1125" s="79"/>
      <c r="H1125" s="80"/>
      <c r="I1125" s="134"/>
      <c r="J1125" s="135"/>
      <c r="K1125" s="136"/>
      <c r="L1125" s="97"/>
      <c r="M1125" s="98"/>
      <c r="N1125" s="99"/>
      <c r="O1125" s="84">
        <v>2</v>
      </c>
      <c r="P1125" s="85"/>
      <c r="Q1125" s="85"/>
      <c r="R1125" s="86"/>
      <c r="S1125" s="72">
        <v>168.89</v>
      </c>
      <c r="T1125" s="73"/>
      <c r="U1125" s="73"/>
      <c r="V1125" s="74"/>
      <c r="W1125" s="87">
        <f>ABS(S1125/E1124*10^6*I1124)</f>
        <v>0.5165133774625565</v>
      </c>
      <c r="X1125" s="70"/>
      <c r="Y1125" s="70"/>
      <c r="Z1125" s="71"/>
      <c r="AA1125" s="94"/>
      <c r="AB1125" s="96"/>
      <c r="AC1125" s="94"/>
      <c r="AD1125" s="96"/>
      <c r="AE1125" s="72">
        <v>1</v>
      </c>
      <c r="AF1125" s="73"/>
      <c r="AG1125" s="74"/>
      <c r="AH1125" s="72">
        <f t="shared" si="168"/>
        <v>1.3</v>
      </c>
      <c r="AI1125" s="73"/>
      <c r="AJ1125" s="74"/>
      <c r="AK1125" s="78"/>
      <c r="AL1125" s="79"/>
      <c r="AM1125" s="80"/>
      <c r="AN1125" s="88">
        <f>Z1028*AH1125*AK1124</f>
        <v>65</v>
      </c>
      <c r="AO1125" s="89"/>
      <c r="AP1125" s="89"/>
      <c r="AQ1125" s="90"/>
      <c r="AR1125" s="88">
        <f>AH1029*AH1125*AK1124</f>
        <v>19.5</v>
      </c>
      <c r="AS1125" s="89"/>
      <c r="AT1125" s="89"/>
      <c r="AU1125" s="90"/>
      <c r="AV1125" s="69">
        <f>AH359</f>
        <v>1095000</v>
      </c>
      <c r="AW1125" s="70"/>
      <c r="AX1125" s="70"/>
      <c r="AY1125" s="71"/>
      <c r="AZ1125" s="69" t="str">
        <f t="shared" si="169"/>
        <v>∞</v>
      </c>
      <c r="BA1125" s="70"/>
      <c r="BB1125" s="70"/>
      <c r="BC1125" s="71"/>
      <c r="BD1125" s="72">
        <f t="shared" si="170"/>
        <v>0</v>
      </c>
      <c r="BE1125" s="73"/>
      <c r="BF1125" s="74"/>
      <c r="BG1125" s="78"/>
      <c r="BH1125" s="79"/>
      <c r="BI1125" s="80"/>
      <c r="BJ1125" s="137"/>
      <c r="BK1125" s="138"/>
      <c r="BL1125" s="139"/>
    </row>
    <row r="1126" spans="2:64" ht="18.75" customHeight="1">
      <c r="B1126" s="94"/>
      <c r="C1126" s="95"/>
      <c r="D1126" s="96"/>
      <c r="E1126" s="78"/>
      <c r="F1126" s="79"/>
      <c r="G1126" s="79"/>
      <c r="H1126" s="80"/>
      <c r="I1126" s="134"/>
      <c r="J1126" s="135"/>
      <c r="K1126" s="136"/>
      <c r="L1126" s="91">
        <v>2</v>
      </c>
      <c r="M1126" s="92"/>
      <c r="N1126" s="93"/>
      <c r="O1126" s="84">
        <v>1</v>
      </c>
      <c r="P1126" s="85"/>
      <c r="Q1126" s="85"/>
      <c r="R1126" s="86"/>
      <c r="S1126" s="72">
        <v>1514.26</v>
      </c>
      <c r="T1126" s="73"/>
      <c r="U1126" s="73"/>
      <c r="V1126" s="74"/>
      <c r="W1126" s="87">
        <f>ABS(S1126/E1124*10^6*I1124)</f>
        <v>4.631035271220623</v>
      </c>
      <c r="X1126" s="70"/>
      <c r="Y1126" s="70"/>
      <c r="Z1126" s="71"/>
      <c r="AA1126" s="94"/>
      <c r="AB1126" s="96"/>
      <c r="AC1126" s="94"/>
      <c r="AD1126" s="96"/>
      <c r="AE1126" s="72">
        <v>1</v>
      </c>
      <c r="AF1126" s="73"/>
      <c r="AG1126" s="74"/>
      <c r="AH1126" s="72">
        <f t="shared" si="168"/>
        <v>1.3</v>
      </c>
      <c r="AI1126" s="73"/>
      <c r="AJ1126" s="74"/>
      <c r="AK1126" s="78"/>
      <c r="AL1126" s="79"/>
      <c r="AM1126" s="80"/>
      <c r="AN1126" s="88">
        <f>Z1028*AH1126*AK1124</f>
        <v>65</v>
      </c>
      <c r="AO1126" s="89"/>
      <c r="AP1126" s="89"/>
      <c r="AQ1126" s="90"/>
      <c r="AR1126" s="88">
        <f>AH1029*AH1126*AK1124</f>
        <v>19.5</v>
      </c>
      <c r="AS1126" s="89"/>
      <c r="AT1126" s="89"/>
      <c r="AU1126" s="90"/>
      <c r="AV1126" s="69">
        <f>AH359</f>
        <v>1095000</v>
      </c>
      <c r="AW1126" s="70"/>
      <c r="AX1126" s="70"/>
      <c r="AY1126" s="71"/>
      <c r="AZ1126" s="69" t="str">
        <f t="shared" si="169"/>
        <v>∞</v>
      </c>
      <c r="BA1126" s="70"/>
      <c r="BB1126" s="70"/>
      <c r="BC1126" s="71"/>
      <c r="BD1126" s="72">
        <f t="shared" si="170"/>
        <v>0</v>
      </c>
      <c r="BE1126" s="73"/>
      <c r="BF1126" s="74"/>
      <c r="BG1126" s="78"/>
      <c r="BH1126" s="79"/>
      <c r="BI1126" s="80"/>
      <c r="BJ1126" s="137"/>
      <c r="BK1126" s="138"/>
      <c r="BL1126" s="139"/>
    </row>
    <row r="1127" spans="2:64" ht="18.75" customHeight="1">
      <c r="B1127" s="97"/>
      <c r="C1127" s="98"/>
      <c r="D1127" s="99"/>
      <c r="E1127" s="81"/>
      <c r="F1127" s="82"/>
      <c r="G1127" s="82"/>
      <c r="H1127" s="83"/>
      <c r="I1127" s="140"/>
      <c r="J1127" s="141"/>
      <c r="K1127" s="142"/>
      <c r="L1127" s="97"/>
      <c r="M1127" s="98"/>
      <c r="N1127" s="99"/>
      <c r="O1127" s="84">
        <v>2</v>
      </c>
      <c r="P1127" s="85"/>
      <c r="Q1127" s="85"/>
      <c r="R1127" s="86"/>
      <c r="S1127" s="72">
        <v>87.87</v>
      </c>
      <c r="T1127" s="73"/>
      <c r="U1127" s="73"/>
      <c r="V1127" s="74"/>
      <c r="W1127" s="87">
        <f>ABS(S1127/E1124*10^6*I1124)</f>
        <v>0.26873130722739563</v>
      </c>
      <c r="X1127" s="70"/>
      <c r="Y1127" s="70"/>
      <c r="Z1127" s="71"/>
      <c r="AA1127" s="97"/>
      <c r="AB1127" s="99"/>
      <c r="AC1127" s="97"/>
      <c r="AD1127" s="99"/>
      <c r="AE1127" s="72">
        <v>1</v>
      </c>
      <c r="AF1127" s="73"/>
      <c r="AG1127" s="74"/>
      <c r="AH1127" s="72">
        <f t="shared" si="168"/>
        <v>1.3</v>
      </c>
      <c r="AI1127" s="73"/>
      <c r="AJ1127" s="74"/>
      <c r="AK1127" s="81"/>
      <c r="AL1127" s="82"/>
      <c r="AM1127" s="83"/>
      <c r="AN1127" s="88">
        <f>Z1028*AH1127*AK1124</f>
        <v>65</v>
      </c>
      <c r="AO1127" s="89"/>
      <c r="AP1127" s="89"/>
      <c r="AQ1127" s="90"/>
      <c r="AR1127" s="88">
        <f>AH1029*AH1127*AK1124</f>
        <v>19.5</v>
      </c>
      <c r="AS1127" s="89"/>
      <c r="AT1127" s="89"/>
      <c r="AU1127" s="90"/>
      <c r="AV1127" s="69">
        <f>AH359</f>
        <v>1095000</v>
      </c>
      <c r="AW1127" s="70"/>
      <c r="AX1127" s="70"/>
      <c r="AY1127" s="71"/>
      <c r="AZ1127" s="69" t="str">
        <f t="shared" si="169"/>
        <v>∞</v>
      </c>
      <c r="BA1127" s="70"/>
      <c r="BB1127" s="70"/>
      <c r="BC1127" s="71"/>
      <c r="BD1127" s="72">
        <f t="shared" si="170"/>
        <v>0</v>
      </c>
      <c r="BE1127" s="73"/>
      <c r="BF1127" s="74"/>
      <c r="BG1127" s="81"/>
      <c r="BH1127" s="82"/>
      <c r="BI1127" s="83"/>
      <c r="BJ1127" s="122"/>
      <c r="BK1127" s="123"/>
      <c r="BL1127" s="124"/>
    </row>
    <row r="1128" spans="2:64" ht="18.75" customHeight="1">
      <c r="B1128" s="91">
        <v>2501</v>
      </c>
      <c r="C1128" s="92"/>
      <c r="D1128" s="93"/>
      <c r="E1128" s="130">
        <v>128503486833.333</v>
      </c>
      <c r="F1128" s="76"/>
      <c r="G1128" s="76"/>
      <c r="H1128" s="77"/>
      <c r="I1128" s="131">
        <v>865</v>
      </c>
      <c r="J1128" s="132"/>
      <c r="K1128" s="133"/>
      <c r="L1128" s="91">
        <v>1</v>
      </c>
      <c r="M1128" s="92"/>
      <c r="N1128" s="93"/>
      <c r="O1128" s="84">
        <v>1</v>
      </c>
      <c r="P1128" s="85"/>
      <c r="Q1128" s="85"/>
      <c r="R1128" s="86"/>
      <c r="S1128" s="72">
        <v>2519.76</v>
      </c>
      <c r="T1128" s="73"/>
      <c r="U1128" s="73"/>
      <c r="V1128" s="74"/>
      <c r="W1128" s="87">
        <f>ABS(S1128/E1128*10^6*I1128)</f>
        <v>16.9613483159947</v>
      </c>
      <c r="X1128" s="70"/>
      <c r="Y1128" s="70"/>
      <c r="Z1128" s="71"/>
      <c r="AA1128" s="91">
        <v>14</v>
      </c>
      <c r="AB1128" s="93"/>
      <c r="AC1128" s="91">
        <v>12</v>
      </c>
      <c r="AD1128" s="93"/>
      <c r="AE1128" s="72">
        <v>1</v>
      </c>
      <c r="AF1128" s="73"/>
      <c r="AG1128" s="74"/>
      <c r="AH1128" s="72">
        <f aca="true" t="shared" si="171" ref="AH1128:AH1159">IF(AE1128&lt;=-1,1.3*(1-AE1128)/(1.6-AE1128),IF(AE1128&lt;1,1,1.3))</f>
        <v>1.3</v>
      </c>
      <c r="AI1128" s="73"/>
      <c r="AJ1128" s="74"/>
      <c r="AK1128" s="75">
        <f>IF(AA1128&lt;25,1,IF(AC1128&lt;=12,1,(25/AA1128)^(1/4)))</f>
        <v>1</v>
      </c>
      <c r="AL1128" s="76"/>
      <c r="AM1128" s="77"/>
      <c r="AN1128" s="88">
        <f>Z1028*AH1128*AK1128</f>
        <v>65</v>
      </c>
      <c r="AO1128" s="89"/>
      <c r="AP1128" s="89"/>
      <c r="AQ1128" s="90"/>
      <c r="AR1128" s="88">
        <f>AH1029*AH1128*AK1128</f>
        <v>19.5</v>
      </c>
      <c r="AS1128" s="89"/>
      <c r="AT1128" s="89"/>
      <c r="AU1128" s="90"/>
      <c r="AV1128" s="69">
        <f>AH359</f>
        <v>1095000</v>
      </c>
      <c r="AW1128" s="70"/>
      <c r="AX1128" s="70"/>
      <c r="AY1128" s="71"/>
      <c r="AZ1128" s="69" t="str">
        <f aca="true" t="shared" si="172" ref="AZ1128:AZ1159">IF(W1128&lt;=AR1128,"∞",2*10^6*AN1128^3/W1128^3)</f>
        <v>∞</v>
      </c>
      <c r="BA1128" s="70"/>
      <c r="BB1128" s="70"/>
      <c r="BC1128" s="71"/>
      <c r="BD1128" s="72">
        <f aca="true" t="shared" si="173" ref="BD1128:BD1159">IF(W1128&lt;=AR1128,0,AV1128/AZ1128)</f>
        <v>0</v>
      </c>
      <c r="BE1128" s="73"/>
      <c r="BF1128" s="74"/>
      <c r="BG1128" s="75">
        <f>SUM(BD1128:BD1131)</f>
        <v>0</v>
      </c>
      <c r="BH1128" s="76"/>
      <c r="BI1128" s="77"/>
      <c r="BJ1128" s="114" t="str">
        <f>IF(BG1128&lt;=1,"O.K","N.G")</f>
        <v>O.K</v>
      </c>
      <c r="BK1128" s="117"/>
      <c r="BL1128" s="118"/>
    </row>
    <row r="1129" spans="2:64" ht="18.75" customHeight="1">
      <c r="B1129" s="94"/>
      <c r="C1129" s="95"/>
      <c r="D1129" s="96"/>
      <c r="E1129" s="78"/>
      <c r="F1129" s="79"/>
      <c r="G1129" s="79"/>
      <c r="H1129" s="80"/>
      <c r="I1129" s="134"/>
      <c r="J1129" s="135"/>
      <c r="K1129" s="136"/>
      <c r="L1129" s="97"/>
      <c r="M1129" s="98"/>
      <c r="N1129" s="99"/>
      <c r="O1129" s="84">
        <v>2</v>
      </c>
      <c r="P1129" s="85"/>
      <c r="Q1129" s="85"/>
      <c r="R1129" s="86"/>
      <c r="S1129" s="72">
        <v>86.95</v>
      </c>
      <c r="T1129" s="73"/>
      <c r="U1129" s="73"/>
      <c r="V1129" s="74"/>
      <c r="W1129" s="87">
        <f>ABS(S1129/E1128*10^6*I1128)</f>
        <v>0.5852895657029794</v>
      </c>
      <c r="X1129" s="70"/>
      <c r="Y1129" s="70"/>
      <c r="Z1129" s="71"/>
      <c r="AA1129" s="94"/>
      <c r="AB1129" s="96"/>
      <c r="AC1129" s="94"/>
      <c r="AD1129" s="96"/>
      <c r="AE1129" s="72">
        <v>1</v>
      </c>
      <c r="AF1129" s="73"/>
      <c r="AG1129" s="74"/>
      <c r="AH1129" s="72">
        <f t="shared" si="171"/>
        <v>1.3</v>
      </c>
      <c r="AI1129" s="73"/>
      <c r="AJ1129" s="74"/>
      <c r="AK1129" s="78"/>
      <c r="AL1129" s="79"/>
      <c r="AM1129" s="80"/>
      <c r="AN1129" s="88">
        <f>Z1028*AH1129*AK1128</f>
        <v>65</v>
      </c>
      <c r="AO1129" s="89"/>
      <c r="AP1129" s="89"/>
      <c r="AQ1129" s="90"/>
      <c r="AR1129" s="88">
        <f>AH1029*AH1129*AK1128</f>
        <v>19.5</v>
      </c>
      <c r="AS1129" s="89"/>
      <c r="AT1129" s="89"/>
      <c r="AU1129" s="90"/>
      <c r="AV1129" s="69">
        <f>AH359</f>
        <v>1095000</v>
      </c>
      <c r="AW1129" s="70"/>
      <c r="AX1129" s="70"/>
      <c r="AY1129" s="71"/>
      <c r="AZ1129" s="69" t="str">
        <f t="shared" si="172"/>
        <v>∞</v>
      </c>
      <c r="BA1129" s="70"/>
      <c r="BB1129" s="70"/>
      <c r="BC1129" s="71"/>
      <c r="BD1129" s="72">
        <f t="shared" si="173"/>
        <v>0</v>
      </c>
      <c r="BE1129" s="73"/>
      <c r="BF1129" s="74"/>
      <c r="BG1129" s="78"/>
      <c r="BH1129" s="79"/>
      <c r="BI1129" s="80"/>
      <c r="BJ1129" s="137"/>
      <c r="BK1129" s="138"/>
      <c r="BL1129" s="139"/>
    </row>
    <row r="1130" spans="2:64" ht="18.75" customHeight="1">
      <c r="B1130" s="94"/>
      <c r="C1130" s="95"/>
      <c r="D1130" s="96"/>
      <c r="E1130" s="78"/>
      <c r="F1130" s="79"/>
      <c r="G1130" s="79"/>
      <c r="H1130" s="80"/>
      <c r="I1130" s="134"/>
      <c r="J1130" s="135"/>
      <c r="K1130" s="136"/>
      <c r="L1130" s="91">
        <v>2</v>
      </c>
      <c r="M1130" s="92"/>
      <c r="N1130" s="93"/>
      <c r="O1130" s="84">
        <v>1</v>
      </c>
      <c r="P1130" s="85"/>
      <c r="Q1130" s="85"/>
      <c r="R1130" s="86"/>
      <c r="S1130" s="72">
        <v>815.59</v>
      </c>
      <c r="T1130" s="73"/>
      <c r="U1130" s="73"/>
      <c r="V1130" s="74"/>
      <c r="W1130" s="87">
        <f>ABS(S1130/E1128*10^6*I1128)</f>
        <v>5.490009394959092</v>
      </c>
      <c r="X1130" s="70"/>
      <c r="Y1130" s="70"/>
      <c r="Z1130" s="71"/>
      <c r="AA1130" s="94"/>
      <c r="AB1130" s="96"/>
      <c r="AC1130" s="94"/>
      <c r="AD1130" s="96"/>
      <c r="AE1130" s="72">
        <v>1</v>
      </c>
      <c r="AF1130" s="73"/>
      <c r="AG1130" s="74"/>
      <c r="AH1130" s="72">
        <f t="shared" si="171"/>
        <v>1.3</v>
      </c>
      <c r="AI1130" s="73"/>
      <c r="AJ1130" s="74"/>
      <c r="AK1130" s="78"/>
      <c r="AL1130" s="79"/>
      <c r="AM1130" s="80"/>
      <c r="AN1130" s="88">
        <f>Z1028*AH1130*AK1128</f>
        <v>65</v>
      </c>
      <c r="AO1130" s="89"/>
      <c r="AP1130" s="89"/>
      <c r="AQ1130" s="90"/>
      <c r="AR1130" s="88">
        <f>AH1029*AH1130*AK1128</f>
        <v>19.5</v>
      </c>
      <c r="AS1130" s="89"/>
      <c r="AT1130" s="89"/>
      <c r="AU1130" s="90"/>
      <c r="AV1130" s="69">
        <f>AH359</f>
        <v>1095000</v>
      </c>
      <c r="AW1130" s="70"/>
      <c r="AX1130" s="70"/>
      <c r="AY1130" s="71"/>
      <c r="AZ1130" s="69" t="str">
        <f t="shared" si="172"/>
        <v>∞</v>
      </c>
      <c r="BA1130" s="70"/>
      <c r="BB1130" s="70"/>
      <c r="BC1130" s="71"/>
      <c r="BD1130" s="72">
        <f t="shared" si="173"/>
        <v>0</v>
      </c>
      <c r="BE1130" s="73"/>
      <c r="BF1130" s="74"/>
      <c r="BG1130" s="78"/>
      <c r="BH1130" s="79"/>
      <c r="BI1130" s="80"/>
      <c r="BJ1130" s="137"/>
      <c r="BK1130" s="138"/>
      <c r="BL1130" s="139"/>
    </row>
    <row r="1131" spans="2:64" ht="18.75" customHeight="1">
      <c r="B1131" s="97"/>
      <c r="C1131" s="98"/>
      <c r="D1131" s="99"/>
      <c r="E1131" s="81"/>
      <c r="F1131" s="82"/>
      <c r="G1131" s="82"/>
      <c r="H1131" s="83"/>
      <c r="I1131" s="140"/>
      <c r="J1131" s="141"/>
      <c r="K1131" s="142"/>
      <c r="L1131" s="97"/>
      <c r="M1131" s="98"/>
      <c r="N1131" s="99"/>
      <c r="O1131" s="84">
        <v>2</v>
      </c>
      <c r="P1131" s="85"/>
      <c r="Q1131" s="85"/>
      <c r="R1131" s="86"/>
      <c r="S1131" s="72">
        <v>643.93</v>
      </c>
      <c r="T1131" s="73"/>
      <c r="U1131" s="73"/>
      <c r="V1131" s="74"/>
      <c r="W1131" s="87">
        <f>ABS(S1131/E1128*10^6*I1128)</f>
        <v>4.334508453629896</v>
      </c>
      <c r="X1131" s="70"/>
      <c r="Y1131" s="70"/>
      <c r="Z1131" s="71"/>
      <c r="AA1131" s="97"/>
      <c r="AB1131" s="99"/>
      <c r="AC1131" s="97"/>
      <c r="AD1131" s="99"/>
      <c r="AE1131" s="72">
        <v>1</v>
      </c>
      <c r="AF1131" s="73"/>
      <c r="AG1131" s="74"/>
      <c r="AH1131" s="72">
        <f t="shared" si="171"/>
        <v>1.3</v>
      </c>
      <c r="AI1131" s="73"/>
      <c r="AJ1131" s="74"/>
      <c r="AK1131" s="81"/>
      <c r="AL1131" s="82"/>
      <c r="AM1131" s="83"/>
      <c r="AN1131" s="88">
        <f>Z1028*AH1131*AK1128</f>
        <v>65</v>
      </c>
      <c r="AO1131" s="89"/>
      <c r="AP1131" s="89"/>
      <c r="AQ1131" s="90"/>
      <c r="AR1131" s="88">
        <f>AH1029*AH1131*AK1128</f>
        <v>19.5</v>
      </c>
      <c r="AS1131" s="89"/>
      <c r="AT1131" s="89"/>
      <c r="AU1131" s="90"/>
      <c r="AV1131" s="69">
        <f>AH359</f>
        <v>1095000</v>
      </c>
      <c r="AW1131" s="70"/>
      <c r="AX1131" s="70"/>
      <c r="AY1131" s="71"/>
      <c r="AZ1131" s="69" t="str">
        <f t="shared" si="172"/>
        <v>∞</v>
      </c>
      <c r="BA1131" s="70"/>
      <c r="BB1131" s="70"/>
      <c r="BC1131" s="71"/>
      <c r="BD1131" s="72">
        <f t="shared" si="173"/>
        <v>0</v>
      </c>
      <c r="BE1131" s="73"/>
      <c r="BF1131" s="74"/>
      <c r="BG1131" s="81"/>
      <c r="BH1131" s="82"/>
      <c r="BI1131" s="83"/>
      <c r="BJ1131" s="122"/>
      <c r="BK1131" s="123"/>
      <c r="BL1131" s="124"/>
    </row>
    <row r="1132" spans="2:64" ht="18.75" customHeight="1">
      <c r="B1132" s="91">
        <v>102</v>
      </c>
      <c r="C1132" s="92"/>
      <c r="D1132" s="93"/>
      <c r="E1132" s="130">
        <v>128503486833.333</v>
      </c>
      <c r="F1132" s="76"/>
      <c r="G1132" s="76"/>
      <c r="H1132" s="77"/>
      <c r="I1132" s="131">
        <v>1435</v>
      </c>
      <c r="J1132" s="132"/>
      <c r="K1132" s="133"/>
      <c r="L1132" s="91">
        <v>1</v>
      </c>
      <c r="M1132" s="92"/>
      <c r="N1132" s="93"/>
      <c r="O1132" s="84">
        <v>1</v>
      </c>
      <c r="P1132" s="85"/>
      <c r="Q1132" s="85"/>
      <c r="R1132" s="86"/>
      <c r="S1132" s="72">
        <v>1.43</v>
      </c>
      <c r="T1132" s="73"/>
      <c r="U1132" s="73"/>
      <c r="V1132" s="74"/>
      <c r="W1132" s="87">
        <f>ABS(S1132/E1132*10^6*I1132)</f>
        <v>0.01596882738801848</v>
      </c>
      <c r="X1132" s="70"/>
      <c r="Y1132" s="70"/>
      <c r="Z1132" s="71"/>
      <c r="AA1132" s="91">
        <v>14</v>
      </c>
      <c r="AB1132" s="93"/>
      <c r="AC1132" s="91">
        <v>0</v>
      </c>
      <c r="AD1132" s="93"/>
      <c r="AE1132" s="72">
        <v>1</v>
      </c>
      <c r="AF1132" s="73"/>
      <c r="AG1132" s="74"/>
      <c r="AH1132" s="72">
        <f t="shared" si="171"/>
        <v>1.3</v>
      </c>
      <c r="AI1132" s="73"/>
      <c r="AJ1132" s="74"/>
      <c r="AK1132" s="75">
        <f>IF(AA1132&lt;25,1,IF(AC1132&lt;=12,1,(25/AA1132)^(1/4)))</f>
        <v>1</v>
      </c>
      <c r="AL1132" s="76"/>
      <c r="AM1132" s="77"/>
      <c r="AN1132" s="88">
        <f>Z1028*AH1132*AK1132</f>
        <v>65</v>
      </c>
      <c r="AO1132" s="89"/>
      <c r="AP1132" s="89"/>
      <c r="AQ1132" s="90"/>
      <c r="AR1132" s="88">
        <f>AH1029*AH1132*AK1132</f>
        <v>19.5</v>
      </c>
      <c r="AS1132" s="89"/>
      <c r="AT1132" s="89"/>
      <c r="AU1132" s="90"/>
      <c r="AV1132" s="69">
        <f>AH359</f>
        <v>1095000</v>
      </c>
      <c r="AW1132" s="70"/>
      <c r="AX1132" s="70"/>
      <c r="AY1132" s="71"/>
      <c r="AZ1132" s="69" t="str">
        <f t="shared" si="172"/>
        <v>∞</v>
      </c>
      <c r="BA1132" s="70"/>
      <c r="BB1132" s="70"/>
      <c r="BC1132" s="71"/>
      <c r="BD1132" s="72">
        <f t="shared" si="173"/>
        <v>0</v>
      </c>
      <c r="BE1132" s="73"/>
      <c r="BF1132" s="74"/>
      <c r="BG1132" s="75">
        <f>SUM(BD1132:BD1135)</f>
        <v>0</v>
      </c>
      <c r="BH1132" s="76"/>
      <c r="BI1132" s="77"/>
      <c r="BJ1132" s="114" t="str">
        <f>IF(BG1132&lt;=1,"O.K","N.G")</f>
        <v>O.K</v>
      </c>
      <c r="BK1132" s="117"/>
      <c r="BL1132" s="118"/>
    </row>
    <row r="1133" spans="2:64" ht="18.75" customHeight="1">
      <c r="B1133" s="94"/>
      <c r="C1133" s="95"/>
      <c r="D1133" s="96"/>
      <c r="E1133" s="78"/>
      <c r="F1133" s="79"/>
      <c r="G1133" s="79"/>
      <c r="H1133" s="80"/>
      <c r="I1133" s="134"/>
      <c r="J1133" s="135"/>
      <c r="K1133" s="136"/>
      <c r="L1133" s="97"/>
      <c r="M1133" s="98"/>
      <c r="N1133" s="99"/>
      <c r="O1133" s="84">
        <v>2</v>
      </c>
      <c r="P1133" s="85"/>
      <c r="Q1133" s="85"/>
      <c r="R1133" s="86"/>
      <c r="S1133" s="72">
        <v>0.11</v>
      </c>
      <c r="T1133" s="73"/>
      <c r="U1133" s="73"/>
      <c r="V1133" s="74"/>
      <c r="W1133" s="87">
        <f>ABS(S1133/E1132*10^6*I1132)</f>
        <v>0.001228371337539883</v>
      </c>
      <c r="X1133" s="70"/>
      <c r="Y1133" s="70"/>
      <c r="Z1133" s="71"/>
      <c r="AA1133" s="94"/>
      <c r="AB1133" s="96"/>
      <c r="AC1133" s="94"/>
      <c r="AD1133" s="96"/>
      <c r="AE1133" s="72">
        <v>1</v>
      </c>
      <c r="AF1133" s="73"/>
      <c r="AG1133" s="74"/>
      <c r="AH1133" s="72">
        <f t="shared" si="171"/>
        <v>1.3</v>
      </c>
      <c r="AI1133" s="73"/>
      <c r="AJ1133" s="74"/>
      <c r="AK1133" s="78"/>
      <c r="AL1133" s="79"/>
      <c r="AM1133" s="80"/>
      <c r="AN1133" s="88">
        <f>Z1028*AH1133*AK1132</f>
        <v>65</v>
      </c>
      <c r="AO1133" s="89"/>
      <c r="AP1133" s="89"/>
      <c r="AQ1133" s="90"/>
      <c r="AR1133" s="88">
        <f>AH1029*AH1133*AK1132</f>
        <v>19.5</v>
      </c>
      <c r="AS1133" s="89"/>
      <c r="AT1133" s="89"/>
      <c r="AU1133" s="90"/>
      <c r="AV1133" s="69">
        <f>AH359</f>
        <v>1095000</v>
      </c>
      <c r="AW1133" s="70"/>
      <c r="AX1133" s="70"/>
      <c r="AY1133" s="71"/>
      <c r="AZ1133" s="69" t="str">
        <f t="shared" si="172"/>
        <v>∞</v>
      </c>
      <c r="BA1133" s="70"/>
      <c r="BB1133" s="70"/>
      <c r="BC1133" s="71"/>
      <c r="BD1133" s="72">
        <f t="shared" si="173"/>
        <v>0</v>
      </c>
      <c r="BE1133" s="73"/>
      <c r="BF1133" s="74"/>
      <c r="BG1133" s="78"/>
      <c r="BH1133" s="79"/>
      <c r="BI1133" s="80"/>
      <c r="BJ1133" s="137"/>
      <c r="BK1133" s="138"/>
      <c r="BL1133" s="139"/>
    </row>
    <row r="1134" spans="2:64" ht="18.75" customHeight="1">
      <c r="B1134" s="94"/>
      <c r="C1134" s="95"/>
      <c r="D1134" s="96"/>
      <c r="E1134" s="78"/>
      <c r="F1134" s="79"/>
      <c r="G1134" s="79"/>
      <c r="H1134" s="80"/>
      <c r="I1134" s="134"/>
      <c r="J1134" s="135"/>
      <c r="K1134" s="136"/>
      <c r="L1134" s="91">
        <v>2</v>
      </c>
      <c r="M1134" s="92"/>
      <c r="N1134" s="93"/>
      <c r="O1134" s="84">
        <v>1</v>
      </c>
      <c r="P1134" s="85"/>
      <c r="Q1134" s="85"/>
      <c r="R1134" s="86"/>
      <c r="S1134" s="72">
        <v>0.76</v>
      </c>
      <c r="T1134" s="73"/>
      <c r="U1134" s="73"/>
      <c r="V1134" s="74"/>
      <c r="W1134" s="87">
        <f>ABS(S1134/E1132*10^6*I1132)</f>
        <v>0.008486929241184646</v>
      </c>
      <c r="X1134" s="70"/>
      <c r="Y1134" s="70"/>
      <c r="Z1134" s="71"/>
      <c r="AA1134" s="94"/>
      <c r="AB1134" s="96"/>
      <c r="AC1134" s="94"/>
      <c r="AD1134" s="96"/>
      <c r="AE1134" s="72">
        <v>1</v>
      </c>
      <c r="AF1134" s="73"/>
      <c r="AG1134" s="74"/>
      <c r="AH1134" s="72">
        <f t="shared" si="171"/>
        <v>1.3</v>
      </c>
      <c r="AI1134" s="73"/>
      <c r="AJ1134" s="74"/>
      <c r="AK1134" s="78"/>
      <c r="AL1134" s="79"/>
      <c r="AM1134" s="80"/>
      <c r="AN1134" s="88">
        <f>Z1028*AH1134*AK1132</f>
        <v>65</v>
      </c>
      <c r="AO1134" s="89"/>
      <c r="AP1134" s="89"/>
      <c r="AQ1134" s="90"/>
      <c r="AR1134" s="88">
        <f>AH1029*AH1134*AK1132</f>
        <v>19.5</v>
      </c>
      <c r="AS1134" s="89"/>
      <c r="AT1134" s="89"/>
      <c r="AU1134" s="90"/>
      <c r="AV1134" s="69">
        <f>AH359</f>
        <v>1095000</v>
      </c>
      <c r="AW1134" s="70"/>
      <c r="AX1134" s="70"/>
      <c r="AY1134" s="71"/>
      <c r="AZ1134" s="69" t="str">
        <f t="shared" si="172"/>
        <v>∞</v>
      </c>
      <c r="BA1134" s="70"/>
      <c r="BB1134" s="70"/>
      <c r="BC1134" s="71"/>
      <c r="BD1134" s="72">
        <f t="shared" si="173"/>
        <v>0</v>
      </c>
      <c r="BE1134" s="73"/>
      <c r="BF1134" s="74"/>
      <c r="BG1134" s="78"/>
      <c r="BH1134" s="79"/>
      <c r="BI1134" s="80"/>
      <c r="BJ1134" s="137"/>
      <c r="BK1134" s="138"/>
      <c r="BL1134" s="139"/>
    </row>
    <row r="1135" spans="2:64" ht="18.75" customHeight="1">
      <c r="B1135" s="97"/>
      <c r="C1135" s="98"/>
      <c r="D1135" s="99"/>
      <c r="E1135" s="81"/>
      <c r="F1135" s="82"/>
      <c r="G1135" s="82"/>
      <c r="H1135" s="83"/>
      <c r="I1135" s="140"/>
      <c r="J1135" s="141"/>
      <c r="K1135" s="142"/>
      <c r="L1135" s="97"/>
      <c r="M1135" s="98"/>
      <c r="N1135" s="99"/>
      <c r="O1135" s="84">
        <v>2</v>
      </c>
      <c r="P1135" s="85"/>
      <c r="Q1135" s="85"/>
      <c r="R1135" s="86"/>
      <c r="S1135" s="72">
        <v>0.73</v>
      </c>
      <c r="T1135" s="73"/>
      <c r="U1135" s="73"/>
      <c r="V1135" s="74"/>
      <c r="W1135" s="87">
        <f>ABS(S1135/E1132*10^6*I1132)</f>
        <v>0.008151918876401041</v>
      </c>
      <c r="X1135" s="70"/>
      <c r="Y1135" s="70"/>
      <c r="Z1135" s="71"/>
      <c r="AA1135" s="97"/>
      <c r="AB1135" s="99"/>
      <c r="AC1135" s="97"/>
      <c r="AD1135" s="99"/>
      <c r="AE1135" s="72">
        <v>1</v>
      </c>
      <c r="AF1135" s="73"/>
      <c r="AG1135" s="74"/>
      <c r="AH1135" s="72">
        <f t="shared" si="171"/>
        <v>1.3</v>
      </c>
      <c r="AI1135" s="73"/>
      <c r="AJ1135" s="74"/>
      <c r="AK1135" s="81"/>
      <c r="AL1135" s="82"/>
      <c r="AM1135" s="83"/>
      <c r="AN1135" s="88">
        <f>Z1028*AH1135*AK1132</f>
        <v>65</v>
      </c>
      <c r="AO1135" s="89"/>
      <c r="AP1135" s="89"/>
      <c r="AQ1135" s="90"/>
      <c r="AR1135" s="88">
        <f>AH1029*AH1135*AK1132</f>
        <v>19.5</v>
      </c>
      <c r="AS1135" s="89"/>
      <c r="AT1135" s="89"/>
      <c r="AU1135" s="90"/>
      <c r="AV1135" s="69">
        <f>AH359</f>
        <v>1095000</v>
      </c>
      <c r="AW1135" s="70"/>
      <c r="AX1135" s="70"/>
      <c r="AY1135" s="71"/>
      <c r="AZ1135" s="69" t="str">
        <f t="shared" si="172"/>
        <v>∞</v>
      </c>
      <c r="BA1135" s="70"/>
      <c r="BB1135" s="70"/>
      <c r="BC1135" s="71"/>
      <c r="BD1135" s="72">
        <f t="shared" si="173"/>
        <v>0</v>
      </c>
      <c r="BE1135" s="73"/>
      <c r="BF1135" s="74"/>
      <c r="BG1135" s="81"/>
      <c r="BH1135" s="82"/>
      <c r="BI1135" s="83"/>
      <c r="BJ1135" s="122"/>
      <c r="BK1135" s="123"/>
      <c r="BL1135" s="124"/>
    </row>
    <row r="1136" spans="2:64" ht="18.75" customHeight="1">
      <c r="B1136" s="91">
        <v>202</v>
      </c>
      <c r="C1136" s="92"/>
      <c r="D1136" s="93"/>
      <c r="E1136" s="130">
        <v>128503486833.333</v>
      </c>
      <c r="F1136" s="76"/>
      <c r="G1136" s="76"/>
      <c r="H1136" s="77"/>
      <c r="I1136" s="131">
        <v>1435</v>
      </c>
      <c r="J1136" s="132"/>
      <c r="K1136" s="133"/>
      <c r="L1136" s="91">
        <v>1</v>
      </c>
      <c r="M1136" s="92"/>
      <c r="N1136" s="93"/>
      <c r="O1136" s="84">
        <v>1</v>
      </c>
      <c r="P1136" s="85"/>
      <c r="Q1136" s="85"/>
      <c r="R1136" s="86"/>
      <c r="S1136" s="72">
        <v>584.55</v>
      </c>
      <c r="T1136" s="73"/>
      <c r="U1136" s="73"/>
      <c r="V1136" s="74"/>
      <c r="W1136" s="87">
        <f>ABS(S1136/E1136*10^6*I1136)</f>
        <v>6.5276769578085325</v>
      </c>
      <c r="X1136" s="70"/>
      <c r="Y1136" s="70"/>
      <c r="Z1136" s="71"/>
      <c r="AA1136" s="91">
        <v>14</v>
      </c>
      <c r="AB1136" s="93"/>
      <c r="AC1136" s="91">
        <v>0</v>
      </c>
      <c r="AD1136" s="93"/>
      <c r="AE1136" s="72">
        <v>1</v>
      </c>
      <c r="AF1136" s="73"/>
      <c r="AG1136" s="74"/>
      <c r="AH1136" s="72">
        <f t="shared" si="171"/>
        <v>1.3</v>
      </c>
      <c r="AI1136" s="73"/>
      <c r="AJ1136" s="74"/>
      <c r="AK1136" s="75">
        <f>IF(AA1136&lt;25,1,IF(AC1136&lt;=12,1,(25/AA1136)^(1/4)))</f>
        <v>1</v>
      </c>
      <c r="AL1136" s="76"/>
      <c r="AM1136" s="77"/>
      <c r="AN1136" s="88">
        <f>Z1028*AH1136*AK1136</f>
        <v>65</v>
      </c>
      <c r="AO1136" s="89"/>
      <c r="AP1136" s="89"/>
      <c r="AQ1136" s="90"/>
      <c r="AR1136" s="88">
        <f>AH1029*AH1136*AK1136</f>
        <v>19.5</v>
      </c>
      <c r="AS1136" s="89"/>
      <c r="AT1136" s="89"/>
      <c r="AU1136" s="90"/>
      <c r="AV1136" s="69">
        <f>AH359</f>
        <v>1095000</v>
      </c>
      <c r="AW1136" s="70"/>
      <c r="AX1136" s="70"/>
      <c r="AY1136" s="71"/>
      <c r="AZ1136" s="69" t="str">
        <f t="shared" si="172"/>
        <v>∞</v>
      </c>
      <c r="BA1136" s="70"/>
      <c r="BB1136" s="70"/>
      <c r="BC1136" s="71"/>
      <c r="BD1136" s="72">
        <f t="shared" si="173"/>
        <v>0</v>
      </c>
      <c r="BE1136" s="73"/>
      <c r="BF1136" s="74"/>
      <c r="BG1136" s="75">
        <f>SUM(BD1136:BD1139)</f>
        <v>0.03228016293858434</v>
      </c>
      <c r="BH1136" s="76"/>
      <c r="BI1136" s="77"/>
      <c r="BJ1136" s="114" t="str">
        <f>IF(BG1136&lt;=1,"O.K","N.G")</f>
        <v>O.K</v>
      </c>
      <c r="BK1136" s="117"/>
      <c r="BL1136" s="118"/>
    </row>
    <row r="1137" spans="2:64" ht="18.75" customHeight="1">
      <c r="B1137" s="94"/>
      <c r="C1137" s="95"/>
      <c r="D1137" s="96"/>
      <c r="E1137" s="78"/>
      <c r="F1137" s="79"/>
      <c r="G1137" s="79"/>
      <c r="H1137" s="80"/>
      <c r="I1137" s="134"/>
      <c r="J1137" s="135"/>
      <c r="K1137" s="136"/>
      <c r="L1137" s="97"/>
      <c r="M1137" s="98"/>
      <c r="N1137" s="99"/>
      <c r="O1137" s="84">
        <v>2</v>
      </c>
      <c r="P1137" s="85"/>
      <c r="Q1137" s="85"/>
      <c r="R1137" s="86"/>
      <c r="S1137" s="72">
        <v>142.55</v>
      </c>
      <c r="T1137" s="73"/>
      <c r="U1137" s="73"/>
      <c r="V1137" s="74"/>
      <c r="W1137" s="87">
        <f>ABS(S1137/E1136*10^6*I1136)</f>
        <v>1.5918575833300943</v>
      </c>
      <c r="X1137" s="70"/>
      <c r="Y1137" s="70"/>
      <c r="Z1137" s="71"/>
      <c r="AA1137" s="94"/>
      <c r="AB1137" s="96"/>
      <c r="AC1137" s="94"/>
      <c r="AD1137" s="96"/>
      <c r="AE1137" s="72">
        <v>1</v>
      </c>
      <c r="AF1137" s="73"/>
      <c r="AG1137" s="74"/>
      <c r="AH1137" s="72">
        <f t="shared" si="171"/>
        <v>1.3</v>
      </c>
      <c r="AI1137" s="73"/>
      <c r="AJ1137" s="74"/>
      <c r="AK1137" s="78"/>
      <c r="AL1137" s="79"/>
      <c r="AM1137" s="80"/>
      <c r="AN1137" s="88">
        <f>Z1028*AH1137*AK1136</f>
        <v>65</v>
      </c>
      <c r="AO1137" s="89"/>
      <c r="AP1137" s="89"/>
      <c r="AQ1137" s="90"/>
      <c r="AR1137" s="88">
        <f>AH1029*AH1137*AK1136</f>
        <v>19.5</v>
      </c>
      <c r="AS1137" s="89"/>
      <c r="AT1137" s="89"/>
      <c r="AU1137" s="90"/>
      <c r="AV1137" s="69">
        <f>AH359</f>
        <v>1095000</v>
      </c>
      <c r="AW1137" s="70"/>
      <c r="AX1137" s="70"/>
      <c r="AY1137" s="71"/>
      <c r="AZ1137" s="69" t="str">
        <f t="shared" si="172"/>
        <v>∞</v>
      </c>
      <c r="BA1137" s="70"/>
      <c r="BB1137" s="70"/>
      <c r="BC1137" s="71"/>
      <c r="BD1137" s="72">
        <f t="shared" si="173"/>
        <v>0</v>
      </c>
      <c r="BE1137" s="73"/>
      <c r="BF1137" s="74"/>
      <c r="BG1137" s="78"/>
      <c r="BH1137" s="79"/>
      <c r="BI1137" s="80"/>
      <c r="BJ1137" s="137"/>
      <c r="BK1137" s="138"/>
      <c r="BL1137" s="139"/>
    </row>
    <row r="1138" spans="2:64" ht="18.75" customHeight="1">
      <c r="B1138" s="94"/>
      <c r="C1138" s="95"/>
      <c r="D1138" s="96"/>
      <c r="E1138" s="78"/>
      <c r="F1138" s="79"/>
      <c r="G1138" s="79"/>
      <c r="H1138" s="80"/>
      <c r="I1138" s="134"/>
      <c r="J1138" s="135"/>
      <c r="K1138" s="136"/>
      <c r="L1138" s="91">
        <v>2</v>
      </c>
      <c r="M1138" s="92"/>
      <c r="N1138" s="93"/>
      <c r="O1138" s="84">
        <v>1</v>
      </c>
      <c r="P1138" s="85"/>
      <c r="Q1138" s="85"/>
      <c r="R1138" s="86"/>
      <c r="S1138" s="72">
        <v>2265.48</v>
      </c>
      <c r="T1138" s="73"/>
      <c r="U1138" s="73"/>
      <c r="V1138" s="74"/>
      <c r="W1138" s="87">
        <f>ABS(S1138/E1136*10^6*I1136)</f>
        <v>25.298642706998677</v>
      </c>
      <c r="X1138" s="70"/>
      <c r="Y1138" s="70"/>
      <c r="Z1138" s="71"/>
      <c r="AA1138" s="94"/>
      <c r="AB1138" s="96"/>
      <c r="AC1138" s="94"/>
      <c r="AD1138" s="96"/>
      <c r="AE1138" s="72">
        <v>1</v>
      </c>
      <c r="AF1138" s="73"/>
      <c r="AG1138" s="74"/>
      <c r="AH1138" s="72">
        <f t="shared" si="171"/>
        <v>1.3</v>
      </c>
      <c r="AI1138" s="73"/>
      <c r="AJ1138" s="74"/>
      <c r="AK1138" s="78"/>
      <c r="AL1138" s="79"/>
      <c r="AM1138" s="80"/>
      <c r="AN1138" s="88">
        <f>Z1028*AH1138*AK1136</f>
        <v>65</v>
      </c>
      <c r="AO1138" s="89"/>
      <c r="AP1138" s="89"/>
      <c r="AQ1138" s="90"/>
      <c r="AR1138" s="88">
        <f>AH1029*AH1138*AK1136</f>
        <v>19.5</v>
      </c>
      <c r="AS1138" s="89"/>
      <c r="AT1138" s="89"/>
      <c r="AU1138" s="90"/>
      <c r="AV1138" s="69">
        <f>AH359</f>
        <v>1095000</v>
      </c>
      <c r="AW1138" s="70"/>
      <c r="AX1138" s="70"/>
      <c r="AY1138" s="71"/>
      <c r="AZ1138" s="69">
        <f t="shared" si="172"/>
        <v>33921761.85985576</v>
      </c>
      <c r="BA1138" s="70"/>
      <c r="BB1138" s="70"/>
      <c r="BC1138" s="71"/>
      <c r="BD1138" s="72">
        <f t="shared" si="173"/>
        <v>0.03228016293858434</v>
      </c>
      <c r="BE1138" s="73"/>
      <c r="BF1138" s="74"/>
      <c r="BG1138" s="78"/>
      <c r="BH1138" s="79"/>
      <c r="BI1138" s="80"/>
      <c r="BJ1138" s="137"/>
      <c r="BK1138" s="138"/>
      <c r="BL1138" s="139"/>
    </row>
    <row r="1139" spans="2:64" ht="18.75" customHeight="1">
      <c r="B1139" s="97"/>
      <c r="C1139" s="98"/>
      <c r="D1139" s="99"/>
      <c r="E1139" s="81"/>
      <c r="F1139" s="82"/>
      <c r="G1139" s="82"/>
      <c r="H1139" s="83"/>
      <c r="I1139" s="140"/>
      <c r="J1139" s="141"/>
      <c r="K1139" s="142"/>
      <c r="L1139" s="97"/>
      <c r="M1139" s="98"/>
      <c r="N1139" s="99"/>
      <c r="O1139" s="84">
        <v>2</v>
      </c>
      <c r="P1139" s="85"/>
      <c r="Q1139" s="85"/>
      <c r="R1139" s="86"/>
      <c r="S1139" s="72">
        <v>145.64</v>
      </c>
      <c r="T1139" s="73"/>
      <c r="U1139" s="73"/>
      <c r="V1139" s="74"/>
      <c r="W1139" s="87">
        <f>ABS(S1139/E1136*10^6*I1136)</f>
        <v>1.6263636509028052</v>
      </c>
      <c r="X1139" s="70"/>
      <c r="Y1139" s="70"/>
      <c r="Z1139" s="71"/>
      <c r="AA1139" s="97"/>
      <c r="AB1139" s="99"/>
      <c r="AC1139" s="97"/>
      <c r="AD1139" s="99"/>
      <c r="AE1139" s="72">
        <v>1</v>
      </c>
      <c r="AF1139" s="73"/>
      <c r="AG1139" s="74"/>
      <c r="AH1139" s="72">
        <f t="shared" si="171"/>
        <v>1.3</v>
      </c>
      <c r="AI1139" s="73"/>
      <c r="AJ1139" s="74"/>
      <c r="AK1139" s="81"/>
      <c r="AL1139" s="82"/>
      <c r="AM1139" s="83"/>
      <c r="AN1139" s="88">
        <f>Z1028*AH1139*AK1136</f>
        <v>65</v>
      </c>
      <c r="AO1139" s="89"/>
      <c r="AP1139" s="89"/>
      <c r="AQ1139" s="90"/>
      <c r="AR1139" s="88">
        <f>AH1029*AH1139*AK1136</f>
        <v>19.5</v>
      </c>
      <c r="AS1139" s="89"/>
      <c r="AT1139" s="89"/>
      <c r="AU1139" s="90"/>
      <c r="AV1139" s="69">
        <f>AH359</f>
        <v>1095000</v>
      </c>
      <c r="AW1139" s="70"/>
      <c r="AX1139" s="70"/>
      <c r="AY1139" s="71"/>
      <c r="AZ1139" s="69" t="str">
        <f t="shared" si="172"/>
        <v>∞</v>
      </c>
      <c r="BA1139" s="70"/>
      <c r="BB1139" s="70"/>
      <c r="BC1139" s="71"/>
      <c r="BD1139" s="72">
        <f t="shared" si="173"/>
        <v>0</v>
      </c>
      <c r="BE1139" s="73"/>
      <c r="BF1139" s="74"/>
      <c r="BG1139" s="81"/>
      <c r="BH1139" s="82"/>
      <c r="BI1139" s="83"/>
      <c r="BJ1139" s="122"/>
      <c r="BK1139" s="123"/>
      <c r="BL1139" s="124"/>
    </row>
    <row r="1140" spans="2:64" ht="18.75" customHeight="1">
      <c r="B1140" s="91">
        <v>302</v>
      </c>
      <c r="C1140" s="92"/>
      <c r="D1140" s="93"/>
      <c r="E1140" s="130">
        <v>195223979166.666</v>
      </c>
      <c r="F1140" s="76"/>
      <c r="G1140" s="76"/>
      <c r="H1140" s="77"/>
      <c r="I1140" s="131">
        <v>1425</v>
      </c>
      <c r="J1140" s="132"/>
      <c r="K1140" s="133"/>
      <c r="L1140" s="91">
        <v>1</v>
      </c>
      <c r="M1140" s="92"/>
      <c r="N1140" s="93"/>
      <c r="O1140" s="84">
        <v>1</v>
      </c>
      <c r="P1140" s="85"/>
      <c r="Q1140" s="85"/>
      <c r="R1140" s="86"/>
      <c r="S1140" s="72">
        <v>983.24</v>
      </c>
      <c r="T1140" s="73"/>
      <c r="U1140" s="73"/>
      <c r="V1140" s="74"/>
      <c r="W1140" s="87">
        <f>ABS(S1140/E1140*10^6*I1140)</f>
        <v>7.176971835021573</v>
      </c>
      <c r="X1140" s="70"/>
      <c r="Y1140" s="70"/>
      <c r="Z1140" s="71"/>
      <c r="AA1140" s="91">
        <v>14</v>
      </c>
      <c r="AB1140" s="93"/>
      <c r="AC1140" s="91">
        <v>0</v>
      </c>
      <c r="AD1140" s="93"/>
      <c r="AE1140" s="72">
        <v>1</v>
      </c>
      <c r="AF1140" s="73"/>
      <c r="AG1140" s="74"/>
      <c r="AH1140" s="72">
        <f t="shared" si="171"/>
        <v>1.3</v>
      </c>
      <c r="AI1140" s="73"/>
      <c r="AJ1140" s="74"/>
      <c r="AK1140" s="75">
        <f>IF(AA1140&lt;25,1,IF(AC1140&lt;=12,1,(25/AA1140)^(1/4)))</f>
        <v>1</v>
      </c>
      <c r="AL1140" s="76"/>
      <c r="AM1140" s="77"/>
      <c r="AN1140" s="88">
        <f>Z1028*AH1140*AK1140</f>
        <v>65</v>
      </c>
      <c r="AO1140" s="89"/>
      <c r="AP1140" s="89"/>
      <c r="AQ1140" s="90"/>
      <c r="AR1140" s="88">
        <f>AH1029*AH1140*AK1140</f>
        <v>19.5</v>
      </c>
      <c r="AS1140" s="89"/>
      <c r="AT1140" s="89"/>
      <c r="AU1140" s="90"/>
      <c r="AV1140" s="69">
        <f>AH359</f>
        <v>1095000</v>
      </c>
      <c r="AW1140" s="70"/>
      <c r="AX1140" s="70"/>
      <c r="AY1140" s="71"/>
      <c r="AZ1140" s="69" t="str">
        <f t="shared" si="172"/>
        <v>∞</v>
      </c>
      <c r="BA1140" s="70"/>
      <c r="BB1140" s="70"/>
      <c r="BC1140" s="71"/>
      <c r="BD1140" s="72">
        <f t="shared" si="173"/>
        <v>0</v>
      </c>
      <c r="BE1140" s="73"/>
      <c r="BF1140" s="74"/>
      <c r="BG1140" s="75">
        <f>SUM(BD1140:BD1143)</f>
        <v>0.03770198260745808</v>
      </c>
      <c r="BH1140" s="76"/>
      <c r="BI1140" s="77"/>
      <c r="BJ1140" s="114" t="str">
        <f>IF(BG1140&lt;=1,"O.K","N.G")</f>
        <v>O.K</v>
      </c>
      <c r="BK1140" s="117"/>
      <c r="BL1140" s="118"/>
    </row>
    <row r="1141" spans="2:64" ht="18.75" customHeight="1">
      <c r="B1141" s="94"/>
      <c r="C1141" s="95"/>
      <c r="D1141" s="96"/>
      <c r="E1141" s="78"/>
      <c r="F1141" s="79"/>
      <c r="G1141" s="79"/>
      <c r="H1141" s="80"/>
      <c r="I1141" s="134"/>
      <c r="J1141" s="135"/>
      <c r="K1141" s="136"/>
      <c r="L1141" s="97"/>
      <c r="M1141" s="98"/>
      <c r="N1141" s="99"/>
      <c r="O1141" s="84">
        <v>2</v>
      </c>
      <c r="P1141" s="85"/>
      <c r="Q1141" s="85"/>
      <c r="R1141" s="86"/>
      <c r="S1141" s="72">
        <v>41.79</v>
      </c>
      <c r="T1141" s="73"/>
      <c r="U1141" s="73"/>
      <c r="V1141" s="74"/>
      <c r="W1141" s="87">
        <f>ABS(S1141/E1140*10^6*I1140)</f>
        <v>0.3050380913973714</v>
      </c>
      <c r="X1141" s="70"/>
      <c r="Y1141" s="70"/>
      <c r="Z1141" s="71"/>
      <c r="AA1141" s="94"/>
      <c r="AB1141" s="96"/>
      <c r="AC1141" s="94"/>
      <c r="AD1141" s="96"/>
      <c r="AE1141" s="72">
        <v>1</v>
      </c>
      <c r="AF1141" s="73"/>
      <c r="AG1141" s="74"/>
      <c r="AH1141" s="72">
        <f t="shared" si="171"/>
        <v>1.3</v>
      </c>
      <c r="AI1141" s="73"/>
      <c r="AJ1141" s="74"/>
      <c r="AK1141" s="78"/>
      <c r="AL1141" s="79"/>
      <c r="AM1141" s="80"/>
      <c r="AN1141" s="88">
        <f>Z1028*AH1141*AK1140</f>
        <v>65</v>
      </c>
      <c r="AO1141" s="89"/>
      <c r="AP1141" s="89"/>
      <c r="AQ1141" s="90"/>
      <c r="AR1141" s="88">
        <f>AH1029*AH1141*AK1140</f>
        <v>19.5</v>
      </c>
      <c r="AS1141" s="89"/>
      <c r="AT1141" s="89"/>
      <c r="AU1141" s="90"/>
      <c r="AV1141" s="69">
        <f>AH359</f>
        <v>1095000</v>
      </c>
      <c r="AW1141" s="70"/>
      <c r="AX1141" s="70"/>
      <c r="AY1141" s="71"/>
      <c r="AZ1141" s="69" t="str">
        <f t="shared" si="172"/>
        <v>∞</v>
      </c>
      <c r="BA1141" s="70"/>
      <c r="BB1141" s="70"/>
      <c r="BC1141" s="71"/>
      <c r="BD1141" s="72">
        <f t="shared" si="173"/>
        <v>0</v>
      </c>
      <c r="BE1141" s="73"/>
      <c r="BF1141" s="74"/>
      <c r="BG1141" s="78"/>
      <c r="BH1141" s="79"/>
      <c r="BI1141" s="80"/>
      <c r="BJ1141" s="137"/>
      <c r="BK1141" s="138"/>
      <c r="BL1141" s="139"/>
    </row>
    <row r="1142" spans="2:64" ht="18.75" customHeight="1">
      <c r="B1142" s="94"/>
      <c r="C1142" s="95"/>
      <c r="D1142" s="96"/>
      <c r="E1142" s="78"/>
      <c r="F1142" s="79"/>
      <c r="G1142" s="79"/>
      <c r="H1142" s="80"/>
      <c r="I1142" s="134"/>
      <c r="J1142" s="135"/>
      <c r="K1142" s="136"/>
      <c r="L1142" s="91">
        <v>2</v>
      </c>
      <c r="M1142" s="92"/>
      <c r="N1142" s="93"/>
      <c r="O1142" s="84">
        <v>1</v>
      </c>
      <c r="P1142" s="85"/>
      <c r="Q1142" s="85"/>
      <c r="R1142" s="86"/>
      <c r="S1142" s="72">
        <v>3649.99</v>
      </c>
      <c r="T1142" s="73"/>
      <c r="U1142" s="73"/>
      <c r="V1142" s="74"/>
      <c r="W1142" s="87">
        <f>ABS(S1142/E1140*10^6*I1140)</f>
        <v>26.642402087090016</v>
      </c>
      <c r="X1142" s="70"/>
      <c r="Y1142" s="70"/>
      <c r="Z1142" s="71"/>
      <c r="AA1142" s="94"/>
      <c r="AB1142" s="96"/>
      <c r="AC1142" s="94"/>
      <c r="AD1142" s="96"/>
      <c r="AE1142" s="72">
        <v>1</v>
      </c>
      <c r="AF1142" s="73"/>
      <c r="AG1142" s="74"/>
      <c r="AH1142" s="72">
        <f t="shared" si="171"/>
        <v>1.3</v>
      </c>
      <c r="AI1142" s="73"/>
      <c r="AJ1142" s="74"/>
      <c r="AK1142" s="78"/>
      <c r="AL1142" s="79"/>
      <c r="AM1142" s="80"/>
      <c r="AN1142" s="88">
        <f>Z1028*AH1142*AK1140</f>
        <v>65</v>
      </c>
      <c r="AO1142" s="89"/>
      <c r="AP1142" s="89"/>
      <c r="AQ1142" s="90"/>
      <c r="AR1142" s="88">
        <f>AH1029*AH1142*AK1140</f>
        <v>19.5</v>
      </c>
      <c r="AS1142" s="89"/>
      <c r="AT1142" s="89"/>
      <c r="AU1142" s="90"/>
      <c r="AV1142" s="69">
        <f>AH359</f>
        <v>1095000</v>
      </c>
      <c r="AW1142" s="70"/>
      <c r="AX1142" s="70"/>
      <c r="AY1142" s="71"/>
      <c r="AZ1142" s="69">
        <f t="shared" si="172"/>
        <v>29043565.46446952</v>
      </c>
      <c r="BA1142" s="70"/>
      <c r="BB1142" s="70"/>
      <c r="BC1142" s="71"/>
      <c r="BD1142" s="72">
        <f t="shared" si="173"/>
        <v>0.03770198260745808</v>
      </c>
      <c r="BE1142" s="73"/>
      <c r="BF1142" s="74"/>
      <c r="BG1142" s="78"/>
      <c r="BH1142" s="79"/>
      <c r="BI1142" s="80"/>
      <c r="BJ1142" s="137"/>
      <c r="BK1142" s="138"/>
      <c r="BL1142" s="139"/>
    </row>
    <row r="1143" spans="2:64" ht="18.75" customHeight="1">
      <c r="B1143" s="97"/>
      <c r="C1143" s="98"/>
      <c r="D1143" s="99"/>
      <c r="E1143" s="81"/>
      <c r="F1143" s="82"/>
      <c r="G1143" s="82"/>
      <c r="H1143" s="83"/>
      <c r="I1143" s="140"/>
      <c r="J1143" s="141"/>
      <c r="K1143" s="142"/>
      <c r="L1143" s="97"/>
      <c r="M1143" s="98"/>
      <c r="N1143" s="99"/>
      <c r="O1143" s="84">
        <v>2</v>
      </c>
      <c r="P1143" s="85"/>
      <c r="Q1143" s="85"/>
      <c r="R1143" s="86"/>
      <c r="S1143" s="72">
        <v>93.75</v>
      </c>
      <c r="T1143" s="73"/>
      <c r="U1143" s="73"/>
      <c r="V1143" s="74"/>
      <c r="W1143" s="87">
        <f>ABS(S1143/E1140*10^6*I1140)</f>
        <v>0.6843101476071686</v>
      </c>
      <c r="X1143" s="70"/>
      <c r="Y1143" s="70"/>
      <c r="Z1143" s="71"/>
      <c r="AA1143" s="97"/>
      <c r="AB1143" s="99"/>
      <c r="AC1143" s="97"/>
      <c r="AD1143" s="99"/>
      <c r="AE1143" s="72">
        <v>1</v>
      </c>
      <c r="AF1143" s="73"/>
      <c r="AG1143" s="74"/>
      <c r="AH1143" s="72">
        <f t="shared" si="171"/>
        <v>1.3</v>
      </c>
      <c r="AI1143" s="73"/>
      <c r="AJ1143" s="74"/>
      <c r="AK1143" s="81"/>
      <c r="AL1143" s="82"/>
      <c r="AM1143" s="83"/>
      <c r="AN1143" s="88">
        <f>Z1028*AH1143*AK1140</f>
        <v>65</v>
      </c>
      <c r="AO1143" s="89"/>
      <c r="AP1143" s="89"/>
      <c r="AQ1143" s="90"/>
      <c r="AR1143" s="88">
        <f>AH1029*AH1143*AK1140</f>
        <v>19.5</v>
      </c>
      <c r="AS1143" s="89"/>
      <c r="AT1143" s="89"/>
      <c r="AU1143" s="90"/>
      <c r="AV1143" s="69">
        <f>AH359</f>
        <v>1095000</v>
      </c>
      <c r="AW1143" s="70"/>
      <c r="AX1143" s="70"/>
      <c r="AY1143" s="71"/>
      <c r="AZ1143" s="69" t="str">
        <f t="shared" si="172"/>
        <v>∞</v>
      </c>
      <c r="BA1143" s="70"/>
      <c r="BB1143" s="70"/>
      <c r="BC1143" s="71"/>
      <c r="BD1143" s="72">
        <f t="shared" si="173"/>
        <v>0</v>
      </c>
      <c r="BE1143" s="73"/>
      <c r="BF1143" s="74"/>
      <c r="BG1143" s="81"/>
      <c r="BH1143" s="82"/>
      <c r="BI1143" s="83"/>
      <c r="BJ1143" s="122"/>
      <c r="BK1143" s="123"/>
      <c r="BL1143" s="124"/>
    </row>
    <row r="1144" spans="2:64" ht="18.75" customHeight="1">
      <c r="B1144" s="91">
        <v>402</v>
      </c>
      <c r="C1144" s="92"/>
      <c r="D1144" s="93"/>
      <c r="E1144" s="130">
        <v>228592821333.333</v>
      </c>
      <c r="F1144" s="76"/>
      <c r="G1144" s="76"/>
      <c r="H1144" s="77"/>
      <c r="I1144" s="131">
        <v>1420</v>
      </c>
      <c r="J1144" s="132"/>
      <c r="K1144" s="133"/>
      <c r="L1144" s="91">
        <v>1</v>
      </c>
      <c r="M1144" s="92"/>
      <c r="N1144" s="93"/>
      <c r="O1144" s="84">
        <v>1</v>
      </c>
      <c r="P1144" s="85"/>
      <c r="Q1144" s="85"/>
      <c r="R1144" s="86"/>
      <c r="S1144" s="72">
        <v>1201.42</v>
      </c>
      <c r="T1144" s="73"/>
      <c r="U1144" s="73"/>
      <c r="V1144" s="74"/>
      <c r="W1144" s="87">
        <f>ABS(S1144/E1144*10^6*I1144)</f>
        <v>7.463123251417833</v>
      </c>
      <c r="X1144" s="70"/>
      <c r="Y1144" s="70"/>
      <c r="Z1144" s="71"/>
      <c r="AA1144" s="91">
        <v>14</v>
      </c>
      <c r="AB1144" s="93"/>
      <c r="AC1144" s="91">
        <v>0</v>
      </c>
      <c r="AD1144" s="93"/>
      <c r="AE1144" s="72">
        <v>1</v>
      </c>
      <c r="AF1144" s="73"/>
      <c r="AG1144" s="74"/>
      <c r="AH1144" s="72">
        <f t="shared" si="171"/>
        <v>1.3</v>
      </c>
      <c r="AI1144" s="73"/>
      <c r="AJ1144" s="74"/>
      <c r="AK1144" s="75">
        <f>IF(AA1144&lt;25,1,IF(AC1144&lt;=12,1,(25/AA1144)^(1/4)))</f>
        <v>1</v>
      </c>
      <c r="AL1144" s="76"/>
      <c r="AM1144" s="77"/>
      <c r="AN1144" s="88">
        <f>Z1028*AH1144*AK1144</f>
        <v>65</v>
      </c>
      <c r="AO1144" s="89"/>
      <c r="AP1144" s="89"/>
      <c r="AQ1144" s="90"/>
      <c r="AR1144" s="88">
        <f>AH1029*AH1144*AK1144</f>
        <v>19.5</v>
      </c>
      <c r="AS1144" s="89"/>
      <c r="AT1144" s="89"/>
      <c r="AU1144" s="90"/>
      <c r="AV1144" s="69">
        <f>AH359</f>
        <v>1095000</v>
      </c>
      <c r="AW1144" s="70"/>
      <c r="AX1144" s="70"/>
      <c r="AY1144" s="71"/>
      <c r="AZ1144" s="69" t="str">
        <f t="shared" si="172"/>
        <v>∞</v>
      </c>
      <c r="BA1144" s="70"/>
      <c r="BB1144" s="70"/>
      <c r="BC1144" s="71"/>
      <c r="BD1144" s="72">
        <f t="shared" si="173"/>
        <v>0</v>
      </c>
      <c r="BE1144" s="73"/>
      <c r="BF1144" s="74"/>
      <c r="BG1144" s="75">
        <f>SUM(BD1144:BD1147)</f>
        <v>0.03950107041033325</v>
      </c>
      <c r="BH1144" s="76"/>
      <c r="BI1144" s="77"/>
      <c r="BJ1144" s="114" t="str">
        <f>IF(BG1144&lt;=1,"O.K","N.G")</f>
        <v>O.K</v>
      </c>
      <c r="BK1144" s="117"/>
      <c r="BL1144" s="118"/>
    </row>
    <row r="1145" spans="2:64" ht="18.75" customHeight="1">
      <c r="B1145" s="94"/>
      <c r="C1145" s="95"/>
      <c r="D1145" s="96"/>
      <c r="E1145" s="78"/>
      <c r="F1145" s="79"/>
      <c r="G1145" s="79"/>
      <c r="H1145" s="80"/>
      <c r="I1145" s="134"/>
      <c r="J1145" s="135"/>
      <c r="K1145" s="136"/>
      <c r="L1145" s="97"/>
      <c r="M1145" s="98"/>
      <c r="N1145" s="99"/>
      <c r="O1145" s="84">
        <v>2</v>
      </c>
      <c r="P1145" s="85"/>
      <c r="Q1145" s="85"/>
      <c r="R1145" s="86"/>
      <c r="S1145" s="72">
        <v>65.62</v>
      </c>
      <c r="T1145" s="73"/>
      <c r="U1145" s="73"/>
      <c r="V1145" s="74"/>
      <c r="W1145" s="87">
        <f>ABS(S1145/E1144*10^6*I1144)</f>
        <v>0.40762609891464957</v>
      </c>
      <c r="X1145" s="70"/>
      <c r="Y1145" s="70"/>
      <c r="Z1145" s="71"/>
      <c r="AA1145" s="94"/>
      <c r="AB1145" s="96"/>
      <c r="AC1145" s="94"/>
      <c r="AD1145" s="96"/>
      <c r="AE1145" s="72">
        <v>1</v>
      </c>
      <c r="AF1145" s="73"/>
      <c r="AG1145" s="74"/>
      <c r="AH1145" s="72">
        <f t="shared" si="171"/>
        <v>1.3</v>
      </c>
      <c r="AI1145" s="73"/>
      <c r="AJ1145" s="74"/>
      <c r="AK1145" s="78"/>
      <c r="AL1145" s="79"/>
      <c r="AM1145" s="80"/>
      <c r="AN1145" s="88">
        <f>Z1028*AH1145*AK1144</f>
        <v>65</v>
      </c>
      <c r="AO1145" s="89"/>
      <c r="AP1145" s="89"/>
      <c r="AQ1145" s="90"/>
      <c r="AR1145" s="88">
        <f>AH1029*AH1145*AK1144</f>
        <v>19.5</v>
      </c>
      <c r="AS1145" s="89"/>
      <c r="AT1145" s="89"/>
      <c r="AU1145" s="90"/>
      <c r="AV1145" s="69">
        <f>AH359</f>
        <v>1095000</v>
      </c>
      <c r="AW1145" s="70"/>
      <c r="AX1145" s="70"/>
      <c r="AY1145" s="71"/>
      <c r="AZ1145" s="69" t="str">
        <f t="shared" si="172"/>
        <v>∞</v>
      </c>
      <c r="BA1145" s="70"/>
      <c r="BB1145" s="70"/>
      <c r="BC1145" s="71"/>
      <c r="BD1145" s="72">
        <f t="shared" si="173"/>
        <v>0</v>
      </c>
      <c r="BE1145" s="73"/>
      <c r="BF1145" s="74"/>
      <c r="BG1145" s="78"/>
      <c r="BH1145" s="79"/>
      <c r="BI1145" s="80"/>
      <c r="BJ1145" s="137"/>
      <c r="BK1145" s="138"/>
      <c r="BL1145" s="139"/>
    </row>
    <row r="1146" spans="2:64" ht="18.75" customHeight="1">
      <c r="B1146" s="94"/>
      <c r="C1146" s="95"/>
      <c r="D1146" s="96"/>
      <c r="E1146" s="78"/>
      <c r="F1146" s="79"/>
      <c r="G1146" s="79"/>
      <c r="H1146" s="80"/>
      <c r="I1146" s="134"/>
      <c r="J1146" s="135"/>
      <c r="K1146" s="136"/>
      <c r="L1146" s="91">
        <v>2</v>
      </c>
      <c r="M1146" s="92"/>
      <c r="N1146" s="93"/>
      <c r="O1146" s="84">
        <v>1</v>
      </c>
      <c r="P1146" s="85"/>
      <c r="Q1146" s="85"/>
      <c r="R1146" s="86"/>
      <c r="S1146" s="72">
        <v>4356.08</v>
      </c>
      <c r="T1146" s="73"/>
      <c r="U1146" s="73"/>
      <c r="V1146" s="74"/>
      <c r="W1146" s="87">
        <f>ABS(S1146/E1144*10^6*I1144)</f>
        <v>27.059614400489583</v>
      </c>
      <c r="X1146" s="70"/>
      <c r="Y1146" s="70"/>
      <c r="Z1146" s="71"/>
      <c r="AA1146" s="94"/>
      <c r="AB1146" s="96"/>
      <c r="AC1146" s="94"/>
      <c r="AD1146" s="96"/>
      <c r="AE1146" s="72">
        <v>1</v>
      </c>
      <c r="AF1146" s="73"/>
      <c r="AG1146" s="74"/>
      <c r="AH1146" s="72">
        <f t="shared" si="171"/>
        <v>1.3</v>
      </c>
      <c r="AI1146" s="73"/>
      <c r="AJ1146" s="74"/>
      <c r="AK1146" s="78"/>
      <c r="AL1146" s="79"/>
      <c r="AM1146" s="80"/>
      <c r="AN1146" s="88">
        <f>Z1028*AH1146*AK1144</f>
        <v>65</v>
      </c>
      <c r="AO1146" s="89"/>
      <c r="AP1146" s="89"/>
      <c r="AQ1146" s="90"/>
      <c r="AR1146" s="88">
        <f>AH1029*AH1146*AK1144</f>
        <v>19.5</v>
      </c>
      <c r="AS1146" s="89"/>
      <c r="AT1146" s="89"/>
      <c r="AU1146" s="90"/>
      <c r="AV1146" s="69">
        <f>AH359</f>
        <v>1095000</v>
      </c>
      <c r="AW1146" s="70"/>
      <c r="AX1146" s="70"/>
      <c r="AY1146" s="71"/>
      <c r="AZ1146" s="69">
        <f t="shared" si="172"/>
        <v>27720767.782372657</v>
      </c>
      <c r="BA1146" s="70"/>
      <c r="BB1146" s="70"/>
      <c r="BC1146" s="71"/>
      <c r="BD1146" s="72">
        <f t="shared" si="173"/>
        <v>0.03950107041033325</v>
      </c>
      <c r="BE1146" s="73"/>
      <c r="BF1146" s="74"/>
      <c r="BG1146" s="78"/>
      <c r="BH1146" s="79"/>
      <c r="BI1146" s="80"/>
      <c r="BJ1146" s="137"/>
      <c r="BK1146" s="138"/>
      <c r="BL1146" s="139"/>
    </row>
    <row r="1147" spans="2:64" ht="18.75" customHeight="1">
      <c r="B1147" s="97"/>
      <c r="C1147" s="98"/>
      <c r="D1147" s="99"/>
      <c r="E1147" s="81"/>
      <c r="F1147" s="82"/>
      <c r="G1147" s="82"/>
      <c r="H1147" s="83"/>
      <c r="I1147" s="140"/>
      <c r="J1147" s="141"/>
      <c r="K1147" s="142"/>
      <c r="L1147" s="97"/>
      <c r="M1147" s="98"/>
      <c r="N1147" s="99"/>
      <c r="O1147" s="84">
        <v>2</v>
      </c>
      <c r="P1147" s="85"/>
      <c r="Q1147" s="85"/>
      <c r="R1147" s="86"/>
      <c r="S1147" s="72">
        <v>143.54</v>
      </c>
      <c r="T1147" s="73"/>
      <c r="U1147" s="73"/>
      <c r="V1147" s="74"/>
      <c r="W1147" s="87">
        <f>ABS(S1147/E1144*10^6*I1144)</f>
        <v>0.891658796681024</v>
      </c>
      <c r="X1147" s="70"/>
      <c r="Y1147" s="70"/>
      <c r="Z1147" s="71"/>
      <c r="AA1147" s="97"/>
      <c r="AB1147" s="99"/>
      <c r="AC1147" s="97"/>
      <c r="AD1147" s="99"/>
      <c r="AE1147" s="72">
        <v>1</v>
      </c>
      <c r="AF1147" s="73"/>
      <c r="AG1147" s="74"/>
      <c r="AH1147" s="72">
        <f t="shared" si="171"/>
        <v>1.3</v>
      </c>
      <c r="AI1147" s="73"/>
      <c r="AJ1147" s="74"/>
      <c r="AK1147" s="81"/>
      <c r="AL1147" s="82"/>
      <c r="AM1147" s="83"/>
      <c r="AN1147" s="88">
        <f>Z1028*AH1147*AK1144</f>
        <v>65</v>
      </c>
      <c r="AO1147" s="89"/>
      <c r="AP1147" s="89"/>
      <c r="AQ1147" s="90"/>
      <c r="AR1147" s="88">
        <f>AH1029*AH1147*AK1144</f>
        <v>19.5</v>
      </c>
      <c r="AS1147" s="89"/>
      <c r="AT1147" s="89"/>
      <c r="AU1147" s="90"/>
      <c r="AV1147" s="69">
        <f>AH359</f>
        <v>1095000</v>
      </c>
      <c r="AW1147" s="70"/>
      <c r="AX1147" s="70"/>
      <c r="AY1147" s="71"/>
      <c r="AZ1147" s="69" t="str">
        <f t="shared" si="172"/>
        <v>∞</v>
      </c>
      <c r="BA1147" s="70"/>
      <c r="BB1147" s="70"/>
      <c r="BC1147" s="71"/>
      <c r="BD1147" s="72">
        <f t="shared" si="173"/>
        <v>0</v>
      </c>
      <c r="BE1147" s="73"/>
      <c r="BF1147" s="74"/>
      <c r="BG1147" s="81"/>
      <c r="BH1147" s="82"/>
      <c r="BI1147" s="83"/>
      <c r="BJ1147" s="122"/>
      <c r="BK1147" s="123"/>
      <c r="BL1147" s="124"/>
    </row>
    <row r="1148" spans="2:64" ht="18.75" customHeight="1">
      <c r="B1148" s="91">
        <v>502</v>
      </c>
      <c r="C1148" s="92"/>
      <c r="D1148" s="93"/>
      <c r="E1148" s="130">
        <v>228592821333.333</v>
      </c>
      <c r="F1148" s="76"/>
      <c r="G1148" s="76"/>
      <c r="H1148" s="77"/>
      <c r="I1148" s="131">
        <v>1420</v>
      </c>
      <c r="J1148" s="132"/>
      <c r="K1148" s="133"/>
      <c r="L1148" s="91">
        <v>1</v>
      </c>
      <c r="M1148" s="92"/>
      <c r="N1148" s="93"/>
      <c r="O1148" s="84">
        <v>1</v>
      </c>
      <c r="P1148" s="85"/>
      <c r="Q1148" s="85"/>
      <c r="R1148" s="86"/>
      <c r="S1148" s="72">
        <v>1268.48</v>
      </c>
      <c r="T1148" s="73"/>
      <c r="U1148" s="73"/>
      <c r="V1148" s="74"/>
      <c r="W1148" s="87">
        <f>ABS(S1148/E1148*10^6*I1148)</f>
        <v>7.87969451312488</v>
      </c>
      <c r="X1148" s="70"/>
      <c r="Y1148" s="70"/>
      <c r="Z1148" s="71"/>
      <c r="AA1148" s="91">
        <v>14</v>
      </c>
      <c r="AB1148" s="93"/>
      <c r="AC1148" s="91">
        <v>0</v>
      </c>
      <c r="AD1148" s="93"/>
      <c r="AE1148" s="72">
        <v>1</v>
      </c>
      <c r="AF1148" s="73"/>
      <c r="AG1148" s="74"/>
      <c r="AH1148" s="72">
        <f t="shared" si="171"/>
        <v>1.3</v>
      </c>
      <c r="AI1148" s="73"/>
      <c r="AJ1148" s="74"/>
      <c r="AK1148" s="75">
        <f>IF(AA1148&lt;25,1,IF(AC1148&lt;=12,1,(25/AA1148)^(1/4)))</f>
        <v>1</v>
      </c>
      <c r="AL1148" s="76"/>
      <c r="AM1148" s="77"/>
      <c r="AN1148" s="88">
        <f>Z1028*AH1148*AK1148</f>
        <v>65</v>
      </c>
      <c r="AO1148" s="89"/>
      <c r="AP1148" s="89"/>
      <c r="AQ1148" s="90"/>
      <c r="AR1148" s="88">
        <f>AH1029*AH1148*AK1148</f>
        <v>19.5</v>
      </c>
      <c r="AS1148" s="89"/>
      <c r="AT1148" s="89"/>
      <c r="AU1148" s="90"/>
      <c r="AV1148" s="69">
        <f>AH359</f>
        <v>1095000</v>
      </c>
      <c r="AW1148" s="70"/>
      <c r="AX1148" s="70"/>
      <c r="AY1148" s="71"/>
      <c r="AZ1148" s="69" t="str">
        <f t="shared" si="172"/>
        <v>∞</v>
      </c>
      <c r="BA1148" s="70"/>
      <c r="BB1148" s="70"/>
      <c r="BC1148" s="71"/>
      <c r="BD1148" s="72">
        <f t="shared" si="173"/>
        <v>0</v>
      </c>
      <c r="BE1148" s="73"/>
      <c r="BF1148" s="74"/>
      <c r="BG1148" s="75">
        <f>SUM(BD1148:BD1151)</f>
        <v>0.043927605697368255</v>
      </c>
      <c r="BH1148" s="76"/>
      <c r="BI1148" s="77"/>
      <c r="BJ1148" s="114" t="str">
        <f>IF(BG1148&lt;=1,"O.K","N.G")</f>
        <v>O.K</v>
      </c>
      <c r="BK1148" s="117"/>
      <c r="BL1148" s="118"/>
    </row>
    <row r="1149" spans="2:64" ht="18.75" customHeight="1">
      <c r="B1149" s="94"/>
      <c r="C1149" s="95"/>
      <c r="D1149" s="96"/>
      <c r="E1149" s="78"/>
      <c r="F1149" s="79"/>
      <c r="G1149" s="79"/>
      <c r="H1149" s="80"/>
      <c r="I1149" s="134"/>
      <c r="J1149" s="135"/>
      <c r="K1149" s="136"/>
      <c r="L1149" s="97"/>
      <c r="M1149" s="98"/>
      <c r="N1149" s="99"/>
      <c r="O1149" s="84">
        <v>2</v>
      </c>
      <c r="P1149" s="85"/>
      <c r="Q1149" s="85"/>
      <c r="R1149" s="86"/>
      <c r="S1149" s="72">
        <v>687.18</v>
      </c>
      <c r="T1149" s="73"/>
      <c r="U1149" s="73"/>
      <c r="V1149" s="74"/>
      <c r="W1149" s="87">
        <f>ABS(S1149/E1148*10^6*I1148)</f>
        <v>4.268706227555148</v>
      </c>
      <c r="X1149" s="70"/>
      <c r="Y1149" s="70"/>
      <c r="Z1149" s="71"/>
      <c r="AA1149" s="94"/>
      <c r="AB1149" s="96"/>
      <c r="AC1149" s="94"/>
      <c r="AD1149" s="96"/>
      <c r="AE1149" s="72">
        <v>1</v>
      </c>
      <c r="AF1149" s="73"/>
      <c r="AG1149" s="74"/>
      <c r="AH1149" s="72">
        <f t="shared" si="171"/>
        <v>1.3</v>
      </c>
      <c r="AI1149" s="73"/>
      <c r="AJ1149" s="74"/>
      <c r="AK1149" s="78"/>
      <c r="AL1149" s="79"/>
      <c r="AM1149" s="80"/>
      <c r="AN1149" s="88">
        <f>Z1028*AH1149*AK1148</f>
        <v>65</v>
      </c>
      <c r="AO1149" s="89"/>
      <c r="AP1149" s="89"/>
      <c r="AQ1149" s="90"/>
      <c r="AR1149" s="88">
        <f>AH1029*AH1149*AK1148</f>
        <v>19.5</v>
      </c>
      <c r="AS1149" s="89"/>
      <c r="AT1149" s="89"/>
      <c r="AU1149" s="90"/>
      <c r="AV1149" s="69">
        <f>AH359</f>
        <v>1095000</v>
      </c>
      <c r="AW1149" s="70"/>
      <c r="AX1149" s="70"/>
      <c r="AY1149" s="71"/>
      <c r="AZ1149" s="69" t="str">
        <f t="shared" si="172"/>
        <v>∞</v>
      </c>
      <c r="BA1149" s="70"/>
      <c r="BB1149" s="70"/>
      <c r="BC1149" s="71"/>
      <c r="BD1149" s="72">
        <f t="shared" si="173"/>
        <v>0</v>
      </c>
      <c r="BE1149" s="73"/>
      <c r="BF1149" s="74"/>
      <c r="BG1149" s="78"/>
      <c r="BH1149" s="79"/>
      <c r="BI1149" s="80"/>
      <c r="BJ1149" s="137"/>
      <c r="BK1149" s="138"/>
      <c r="BL1149" s="139"/>
    </row>
    <row r="1150" spans="2:64" ht="18.75" customHeight="1">
      <c r="B1150" s="94"/>
      <c r="C1150" s="95"/>
      <c r="D1150" s="96"/>
      <c r="E1150" s="78"/>
      <c r="F1150" s="79"/>
      <c r="G1150" s="79"/>
      <c r="H1150" s="80"/>
      <c r="I1150" s="134"/>
      <c r="J1150" s="135"/>
      <c r="K1150" s="136"/>
      <c r="L1150" s="91">
        <v>2</v>
      </c>
      <c r="M1150" s="92"/>
      <c r="N1150" s="93"/>
      <c r="O1150" s="84">
        <v>1</v>
      </c>
      <c r="P1150" s="85"/>
      <c r="Q1150" s="85"/>
      <c r="R1150" s="86"/>
      <c r="S1150" s="72">
        <v>4513.07</v>
      </c>
      <c r="T1150" s="73"/>
      <c r="U1150" s="73"/>
      <c r="V1150" s="74"/>
      <c r="W1150" s="87">
        <f>ABS(S1150/E1148*10^6*I1148)</f>
        <v>28.034823502419037</v>
      </c>
      <c r="X1150" s="70"/>
      <c r="Y1150" s="70"/>
      <c r="Z1150" s="71"/>
      <c r="AA1150" s="94"/>
      <c r="AB1150" s="96"/>
      <c r="AC1150" s="94"/>
      <c r="AD1150" s="96"/>
      <c r="AE1150" s="72">
        <v>1</v>
      </c>
      <c r="AF1150" s="73"/>
      <c r="AG1150" s="74"/>
      <c r="AH1150" s="72">
        <f t="shared" si="171"/>
        <v>1.3</v>
      </c>
      <c r="AI1150" s="73"/>
      <c r="AJ1150" s="74"/>
      <c r="AK1150" s="78"/>
      <c r="AL1150" s="79"/>
      <c r="AM1150" s="80"/>
      <c r="AN1150" s="88">
        <f>Z1028*AH1150*AK1148</f>
        <v>65</v>
      </c>
      <c r="AO1150" s="89"/>
      <c r="AP1150" s="89"/>
      <c r="AQ1150" s="90"/>
      <c r="AR1150" s="88">
        <f>AH1029*AH1150*AK1148</f>
        <v>19.5</v>
      </c>
      <c r="AS1150" s="89"/>
      <c r="AT1150" s="89"/>
      <c r="AU1150" s="90"/>
      <c r="AV1150" s="69">
        <f>AH359</f>
        <v>1095000</v>
      </c>
      <c r="AW1150" s="70"/>
      <c r="AX1150" s="70"/>
      <c r="AY1150" s="71"/>
      <c r="AZ1150" s="69">
        <f t="shared" si="172"/>
        <v>24927377.274869375</v>
      </c>
      <c r="BA1150" s="70"/>
      <c r="BB1150" s="70"/>
      <c r="BC1150" s="71"/>
      <c r="BD1150" s="72">
        <f t="shared" si="173"/>
        <v>0.043927605697368255</v>
      </c>
      <c r="BE1150" s="73"/>
      <c r="BF1150" s="74"/>
      <c r="BG1150" s="78"/>
      <c r="BH1150" s="79"/>
      <c r="BI1150" s="80"/>
      <c r="BJ1150" s="137"/>
      <c r="BK1150" s="138"/>
      <c r="BL1150" s="139"/>
    </row>
    <row r="1151" spans="2:64" ht="18.75" customHeight="1">
      <c r="B1151" s="97"/>
      <c r="C1151" s="98"/>
      <c r="D1151" s="99"/>
      <c r="E1151" s="81"/>
      <c r="F1151" s="82"/>
      <c r="G1151" s="82"/>
      <c r="H1151" s="83"/>
      <c r="I1151" s="140"/>
      <c r="J1151" s="141"/>
      <c r="K1151" s="142"/>
      <c r="L1151" s="97"/>
      <c r="M1151" s="98"/>
      <c r="N1151" s="99"/>
      <c r="O1151" s="84">
        <v>2</v>
      </c>
      <c r="P1151" s="85"/>
      <c r="Q1151" s="85"/>
      <c r="R1151" s="86"/>
      <c r="S1151" s="72">
        <v>197.24</v>
      </c>
      <c r="T1151" s="73"/>
      <c r="U1151" s="73"/>
      <c r="V1151" s="74"/>
      <c r="W1151" s="87">
        <f>ABS(S1151/E1148*10^6*I1148)</f>
        <v>1.2252388258141644</v>
      </c>
      <c r="X1151" s="70"/>
      <c r="Y1151" s="70"/>
      <c r="Z1151" s="71"/>
      <c r="AA1151" s="97"/>
      <c r="AB1151" s="99"/>
      <c r="AC1151" s="97"/>
      <c r="AD1151" s="99"/>
      <c r="AE1151" s="72">
        <v>1</v>
      </c>
      <c r="AF1151" s="73"/>
      <c r="AG1151" s="74"/>
      <c r="AH1151" s="72">
        <f t="shared" si="171"/>
        <v>1.3</v>
      </c>
      <c r="AI1151" s="73"/>
      <c r="AJ1151" s="74"/>
      <c r="AK1151" s="81"/>
      <c r="AL1151" s="82"/>
      <c r="AM1151" s="83"/>
      <c r="AN1151" s="88">
        <f>Z1028*AH1151*AK1148</f>
        <v>65</v>
      </c>
      <c r="AO1151" s="89"/>
      <c r="AP1151" s="89"/>
      <c r="AQ1151" s="90"/>
      <c r="AR1151" s="88">
        <f>AH1029*AH1151*AK1148</f>
        <v>19.5</v>
      </c>
      <c r="AS1151" s="89"/>
      <c r="AT1151" s="89"/>
      <c r="AU1151" s="90"/>
      <c r="AV1151" s="69">
        <f>AH359</f>
        <v>1095000</v>
      </c>
      <c r="AW1151" s="70"/>
      <c r="AX1151" s="70"/>
      <c r="AY1151" s="71"/>
      <c r="AZ1151" s="69" t="str">
        <f t="shared" si="172"/>
        <v>∞</v>
      </c>
      <c r="BA1151" s="70"/>
      <c r="BB1151" s="70"/>
      <c r="BC1151" s="71"/>
      <c r="BD1151" s="72">
        <f t="shared" si="173"/>
        <v>0</v>
      </c>
      <c r="BE1151" s="73"/>
      <c r="BF1151" s="74"/>
      <c r="BG1151" s="81"/>
      <c r="BH1151" s="82"/>
      <c r="BI1151" s="83"/>
      <c r="BJ1151" s="122"/>
      <c r="BK1151" s="123"/>
      <c r="BL1151" s="124"/>
    </row>
    <row r="1152" spans="2:64" ht="18.75" customHeight="1">
      <c r="B1152" s="91">
        <v>602</v>
      </c>
      <c r="C1152" s="92"/>
      <c r="D1152" s="93"/>
      <c r="E1152" s="130">
        <v>195223979166.666</v>
      </c>
      <c r="F1152" s="76"/>
      <c r="G1152" s="76"/>
      <c r="H1152" s="77"/>
      <c r="I1152" s="131">
        <v>1425</v>
      </c>
      <c r="J1152" s="132"/>
      <c r="K1152" s="133"/>
      <c r="L1152" s="91">
        <v>1</v>
      </c>
      <c r="M1152" s="92"/>
      <c r="N1152" s="93"/>
      <c r="O1152" s="84">
        <v>1</v>
      </c>
      <c r="P1152" s="85"/>
      <c r="Q1152" s="85"/>
      <c r="R1152" s="86"/>
      <c r="S1152" s="72">
        <v>1201.37</v>
      </c>
      <c r="T1152" s="73"/>
      <c r="U1152" s="73"/>
      <c r="V1152" s="74"/>
      <c r="W1152" s="87">
        <f>ABS(S1152/E1152*10^6*I1152)</f>
        <v>8.769169941662122</v>
      </c>
      <c r="X1152" s="70"/>
      <c r="Y1152" s="70"/>
      <c r="Z1152" s="71"/>
      <c r="AA1152" s="91">
        <v>14</v>
      </c>
      <c r="AB1152" s="93"/>
      <c r="AC1152" s="91">
        <v>0</v>
      </c>
      <c r="AD1152" s="93"/>
      <c r="AE1152" s="72">
        <v>1</v>
      </c>
      <c r="AF1152" s="73"/>
      <c r="AG1152" s="74"/>
      <c r="AH1152" s="72">
        <f t="shared" si="171"/>
        <v>1.3</v>
      </c>
      <c r="AI1152" s="73"/>
      <c r="AJ1152" s="74"/>
      <c r="AK1152" s="75">
        <f>IF(AA1152&lt;25,1,IF(AC1152&lt;=12,1,(25/AA1152)^(1/4)))</f>
        <v>1</v>
      </c>
      <c r="AL1152" s="76"/>
      <c r="AM1152" s="77"/>
      <c r="AN1152" s="88">
        <f>Z1028*AH1152*AK1152</f>
        <v>65</v>
      </c>
      <c r="AO1152" s="89"/>
      <c r="AP1152" s="89"/>
      <c r="AQ1152" s="90"/>
      <c r="AR1152" s="88">
        <f>AH1029*AH1152*AK1152</f>
        <v>19.5</v>
      </c>
      <c r="AS1152" s="89"/>
      <c r="AT1152" s="89"/>
      <c r="AU1152" s="90"/>
      <c r="AV1152" s="69">
        <f>AH359</f>
        <v>1095000</v>
      </c>
      <c r="AW1152" s="70"/>
      <c r="AX1152" s="70"/>
      <c r="AY1152" s="71"/>
      <c r="AZ1152" s="69" t="str">
        <f t="shared" si="172"/>
        <v>∞</v>
      </c>
      <c r="BA1152" s="70"/>
      <c r="BB1152" s="70"/>
      <c r="BC1152" s="71"/>
      <c r="BD1152" s="72">
        <f t="shared" si="173"/>
        <v>0</v>
      </c>
      <c r="BE1152" s="73"/>
      <c r="BF1152" s="74"/>
      <c r="BG1152" s="75">
        <f>SUM(BD1152:BD1155)</f>
        <v>0.05847487536018867</v>
      </c>
      <c r="BH1152" s="76"/>
      <c r="BI1152" s="77"/>
      <c r="BJ1152" s="114" t="str">
        <f>IF(BG1152&lt;=1,"O.K","N.G")</f>
        <v>O.K</v>
      </c>
      <c r="BK1152" s="117"/>
      <c r="BL1152" s="118"/>
    </row>
    <row r="1153" spans="2:64" ht="18.75" customHeight="1">
      <c r="B1153" s="94"/>
      <c r="C1153" s="95"/>
      <c r="D1153" s="96"/>
      <c r="E1153" s="78"/>
      <c r="F1153" s="79"/>
      <c r="G1153" s="79"/>
      <c r="H1153" s="80"/>
      <c r="I1153" s="134"/>
      <c r="J1153" s="135"/>
      <c r="K1153" s="136"/>
      <c r="L1153" s="97"/>
      <c r="M1153" s="98"/>
      <c r="N1153" s="99"/>
      <c r="O1153" s="84">
        <v>2</v>
      </c>
      <c r="P1153" s="85"/>
      <c r="Q1153" s="85"/>
      <c r="R1153" s="86"/>
      <c r="S1153" s="72">
        <v>518.74</v>
      </c>
      <c r="T1153" s="73"/>
      <c r="U1153" s="73"/>
      <c r="V1153" s="74"/>
      <c r="W1153" s="87">
        <f>ABS(S1153/E1152*10^6*I1152)</f>
        <v>3.786443157010588</v>
      </c>
      <c r="X1153" s="70"/>
      <c r="Y1153" s="70"/>
      <c r="Z1153" s="71"/>
      <c r="AA1153" s="94"/>
      <c r="AB1153" s="96"/>
      <c r="AC1153" s="94"/>
      <c r="AD1153" s="96"/>
      <c r="AE1153" s="72">
        <v>1</v>
      </c>
      <c r="AF1153" s="73"/>
      <c r="AG1153" s="74"/>
      <c r="AH1153" s="72">
        <f t="shared" si="171"/>
        <v>1.3</v>
      </c>
      <c r="AI1153" s="73"/>
      <c r="AJ1153" s="74"/>
      <c r="AK1153" s="78"/>
      <c r="AL1153" s="79"/>
      <c r="AM1153" s="80"/>
      <c r="AN1153" s="88">
        <f>Z1028*AH1153*AK1152</f>
        <v>65</v>
      </c>
      <c r="AO1153" s="89"/>
      <c r="AP1153" s="89"/>
      <c r="AQ1153" s="90"/>
      <c r="AR1153" s="88">
        <f>AH1029*AH1153*AK1152</f>
        <v>19.5</v>
      </c>
      <c r="AS1153" s="89"/>
      <c r="AT1153" s="89"/>
      <c r="AU1153" s="90"/>
      <c r="AV1153" s="69">
        <f>AH359</f>
        <v>1095000</v>
      </c>
      <c r="AW1153" s="70"/>
      <c r="AX1153" s="70"/>
      <c r="AY1153" s="71"/>
      <c r="AZ1153" s="69" t="str">
        <f t="shared" si="172"/>
        <v>∞</v>
      </c>
      <c r="BA1153" s="70"/>
      <c r="BB1153" s="70"/>
      <c r="BC1153" s="71"/>
      <c r="BD1153" s="72">
        <f t="shared" si="173"/>
        <v>0</v>
      </c>
      <c r="BE1153" s="73"/>
      <c r="BF1153" s="74"/>
      <c r="BG1153" s="78"/>
      <c r="BH1153" s="79"/>
      <c r="BI1153" s="80"/>
      <c r="BJ1153" s="137"/>
      <c r="BK1153" s="138"/>
      <c r="BL1153" s="139"/>
    </row>
    <row r="1154" spans="2:64" ht="18.75" customHeight="1">
      <c r="B1154" s="94"/>
      <c r="C1154" s="95"/>
      <c r="D1154" s="96"/>
      <c r="E1154" s="78"/>
      <c r="F1154" s="79"/>
      <c r="G1154" s="79"/>
      <c r="H1154" s="80"/>
      <c r="I1154" s="134"/>
      <c r="J1154" s="135"/>
      <c r="K1154" s="136"/>
      <c r="L1154" s="91">
        <v>2</v>
      </c>
      <c r="M1154" s="92"/>
      <c r="N1154" s="93"/>
      <c r="O1154" s="84">
        <v>1</v>
      </c>
      <c r="P1154" s="85"/>
      <c r="Q1154" s="85"/>
      <c r="R1154" s="86"/>
      <c r="S1154" s="72">
        <v>4225</v>
      </c>
      <c r="T1154" s="73"/>
      <c r="U1154" s="73"/>
      <c r="V1154" s="74"/>
      <c r="W1154" s="87">
        <f>ABS(S1154/E1152*10^6*I1152)</f>
        <v>30.839577318829733</v>
      </c>
      <c r="X1154" s="70"/>
      <c r="Y1154" s="70"/>
      <c r="Z1154" s="71"/>
      <c r="AA1154" s="94"/>
      <c r="AB1154" s="96"/>
      <c r="AC1154" s="94"/>
      <c r="AD1154" s="96"/>
      <c r="AE1154" s="72">
        <v>1</v>
      </c>
      <c r="AF1154" s="73"/>
      <c r="AG1154" s="74"/>
      <c r="AH1154" s="72">
        <f t="shared" si="171"/>
        <v>1.3</v>
      </c>
      <c r="AI1154" s="73"/>
      <c r="AJ1154" s="74"/>
      <c r="AK1154" s="78"/>
      <c r="AL1154" s="79"/>
      <c r="AM1154" s="80"/>
      <c r="AN1154" s="88">
        <f>Z1028*AH1154*AK1152</f>
        <v>65</v>
      </c>
      <c r="AO1154" s="89"/>
      <c r="AP1154" s="89"/>
      <c r="AQ1154" s="90"/>
      <c r="AR1154" s="88">
        <f>AH1029*AH1154*AK1152</f>
        <v>19.5</v>
      </c>
      <c r="AS1154" s="89"/>
      <c r="AT1154" s="89"/>
      <c r="AU1154" s="90"/>
      <c r="AV1154" s="69">
        <f>AH359</f>
        <v>1095000</v>
      </c>
      <c r="AW1154" s="70"/>
      <c r="AX1154" s="70"/>
      <c r="AY1154" s="71"/>
      <c r="AZ1154" s="69">
        <f t="shared" si="172"/>
        <v>18725991.175784644</v>
      </c>
      <c r="BA1154" s="70"/>
      <c r="BB1154" s="70"/>
      <c r="BC1154" s="71"/>
      <c r="BD1154" s="72">
        <f t="shared" si="173"/>
        <v>0.05847487536018867</v>
      </c>
      <c r="BE1154" s="73"/>
      <c r="BF1154" s="74"/>
      <c r="BG1154" s="78"/>
      <c r="BH1154" s="79"/>
      <c r="BI1154" s="80"/>
      <c r="BJ1154" s="137"/>
      <c r="BK1154" s="138"/>
      <c r="BL1154" s="139"/>
    </row>
    <row r="1155" spans="2:64" ht="18.75" customHeight="1">
      <c r="B1155" s="97"/>
      <c r="C1155" s="98"/>
      <c r="D1155" s="99"/>
      <c r="E1155" s="81"/>
      <c r="F1155" s="82"/>
      <c r="G1155" s="82"/>
      <c r="H1155" s="83"/>
      <c r="I1155" s="140"/>
      <c r="J1155" s="141"/>
      <c r="K1155" s="142"/>
      <c r="L1155" s="97"/>
      <c r="M1155" s="98"/>
      <c r="N1155" s="99"/>
      <c r="O1155" s="84">
        <v>2</v>
      </c>
      <c r="P1155" s="85"/>
      <c r="Q1155" s="85"/>
      <c r="R1155" s="86"/>
      <c r="S1155" s="72">
        <v>257.02</v>
      </c>
      <c r="T1155" s="73"/>
      <c r="U1155" s="73"/>
      <c r="V1155" s="74"/>
      <c r="W1155" s="87">
        <f>ABS(S1155/E1152*10^6*I1152)</f>
        <v>1.8760682041386074</v>
      </c>
      <c r="X1155" s="70"/>
      <c r="Y1155" s="70"/>
      <c r="Z1155" s="71"/>
      <c r="AA1155" s="97"/>
      <c r="AB1155" s="99"/>
      <c r="AC1155" s="97"/>
      <c r="AD1155" s="99"/>
      <c r="AE1155" s="72">
        <v>1</v>
      </c>
      <c r="AF1155" s="73"/>
      <c r="AG1155" s="74"/>
      <c r="AH1155" s="72">
        <f t="shared" si="171"/>
        <v>1.3</v>
      </c>
      <c r="AI1155" s="73"/>
      <c r="AJ1155" s="74"/>
      <c r="AK1155" s="81"/>
      <c r="AL1155" s="82"/>
      <c r="AM1155" s="83"/>
      <c r="AN1155" s="88">
        <f>Z1028*AH1155*AK1152</f>
        <v>65</v>
      </c>
      <c r="AO1155" s="89"/>
      <c r="AP1155" s="89"/>
      <c r="AQ1155" s="90"/>
      <c r="AR1155" s="88">
        <f>AH1029*AH1155*AK1152</f>
        <v>19.5</v>
      </c>
      <c r="AS1155" s="89"/>
      <c r="AT1155" s="89"/>
      <c r="AU1155" s="90"/>
      <c r="AV1155" s="69">
        <f>AH359</f>
        <v>1095000</v>
      </c>
      <c r="AW1155" s="70"/>
      <c r="AX1155" s="70"/>
      <c r="AY1155" s="71"/>
      <c r="AZ1155" s="69" t="str">
        <f t="shared" si="172"/>
        <v>∞</v>
      </c>
      <c r="BA1155" s="70"/>
      <c r="BB1155" s="70"/>
      <c r="BC1155" s="71"/>
      <c r="BD1155" s="72">
        <f t="shared" si="173"/>
        <v>0</v>
      </c>
      <c r="BE1155" s="73"/>
      <c r="BF1155" s="74"/>
      <c r="BG1155" s="81"/>
      <c r="BH1155" s="82"/>
      <c r="BI1155" s="83"/>
      <c r="BJ1155" s="122"/>
      <c r="BK1155" s="123"/>
      <c r="BL1155" s="124"/>
    </row>
    <row r="1156" spans="2:64" ht="18.75" customHeight="1">
      <c r="B1156" s="91">
        <v>702</v>
      </c>
      <c r="C1156" s="92"/>
      <c r="D1156" s="93"/>
      <c r="E1156" s="130">
        <v>161861132000</v>
      </c>
      <c r="F1156" s="76"/>
      <c r="G1156" s="76"/>
      <c r="H1156" s="77"/>
      <c r="I1156" s="131">
        <v>1430</v>
      </c>
      <c r="J1156" s="132"/>
      <c r="K1156" s="133"/>
      <c r="L1156" s="91">
        <v>1</v>
      </c>
      <c r="M1156" s="92"/>
      <c r="N1156" s="93"/>
      <c r="O1156" s="84">
        <v>1</v>
      </c>
      <c r="P1156" s="85"/>
      <c r="Q1156" s="85"/>
      <c r="R1156" s="86"/>
      <c r="S1156" s="72">
        <v>1031.71</v>
      </c>
      <c r="T1156" s="73"/>
      <c r="U1156" s="73"/>
      <c r="V1156" s="74"/>
      <c r="W1156" s="87">
        <f>ABS(S1156/E1156*10^6*I1156)</f>
        <v>9.11488312092121</v>
      </c>
      <c r="X1156" s="70"/>
      <c r="Y1156" s="70"/>
      <c r="Z1156" s="71"/>
      <c r="AA1156" s="91">
        <v>14</v>
      </c>
      <c r="AB1156" s="93"/>
      <c r="AC1156" s="91">
        <v>0</v>
      </c>
      <c r="AD1156" s="93"/>
      <c r="AE1156" s="72">
        <v>1</v>
      </c>
      <c r="AF1156" s="73"/>
      <c r="AG1156" s="74"/>
      <c r="AH1156" s="72">
        <f t="shared" si="171"/>
        <v>1.3</v>
      </c>
      <c r="AI1156" s="73"/>
      <c r="AJ1156" s="74"/>
      <c r="AK1156" s="75">
        <f>IF(AA1156&lt;25,1,IF(AC1156&lt;=12,1,(25/AA1156)^(1/4)))</f>
        <v>1</v>
      </c>
      <c r="AL1156" s="76"/>
      <c r="AM1156" s="77"/>
      <c r="AN1156" s="88">
        <f>Z1028*AH1156*AK1156</f>
        <v>65</v>
      </c>
      <c r="AO1156" s="89"/>
      <c r="AP1156" s="89"/>
      <c r="AQ1156" s="90"/>
      <c r="AR1156" s="88">
        <f>AH1029*AH1156*AK1156</f>
        <v>19.5</v>
      </c>
      <c r="AS1156" s="89"/>
      <c r="AT1156" s="89"/>
      <c r="AU1156" s="90"/>
      <c r="AV1156" s="69">
        <f>AH359</f>
        <v>1095000</v>
      </c>
      <c r="AW1156" s="70"/>
      <c r="AX1156" s="70"/>
      <c r="AY1156" s="71"/>
      <c r="AZ1156" s="69" t="str">
        <f t="shared" si="172"/>
        <v>∞</v>
      </c>
      <c r="BA1156" s="70"/>
      <c r="BB1156" s="70"/>
      <c r="BC1156" s="71"/>
      <c r="BD1156" s="72">
        <f t="shared" si="173"/>
        <v>0</v>
      </c>
      <c r="BE1156" s="73"/>
      <c r="BF1156" s="74"/>
      <c r="BG1156" s="75">
        <f>SUM(BD1156:BD1159)</f>
        <v>0.06371698138490436</v>
      </c>
      <c r="BH1156" s="76"/>
      <c r="BI1156" s="77"/>
      <c r="BJ1156" s="114" t="str">
        <f>IF(BG1156&lt;=1,"O.K","N.G")</f>
        <v>O.K</v>
      </c>
      <c r="BK1156" s="117"/>
      <c r="BL1156" s="118"/>
    </row>
    <row r="1157" spans="2:64" ht="18.75" customHeight="1">
      <c r="B1157" s="94"/>
      <c r="C1157" s="95"/>
      <c r="D1157" s="96"/>
      <c r="E1157" s="78"/>
      <c r="F1157" s="79"/>
      <c r="G1157" s="79"/>
      <c r="H1157" s="80"/>
      <c r="I1157" s="134"/>
      <c r="J1157" s="135"/>
      <c r="K1157" s="136"/>
      <c r="L1157" s="97"/>
      <c r="M1157" s="98"/>
      <c r="N1157" s="99"/>
      <c r="O1157" s="84">
        <v>2</v>
      </c>
      <c r="P1157" s="85"/>
      <c r="Q1157" s="85"/>
      <c r="R1157" s="86"/>
      <c r="S1157" s="72">
        <v>143.09</v>
      </c>
      <c r="T1157" s="73"/>
      <c r="U1157" s="73"/>
      <c r="V1157" s="74"/>
      <c r="W1157" s="87">
        <f>ABS(S1157/E1156*10^6*I1156)</f>
        <v>1.264162047254186</v>
      </c>
      <c r="X1157" s="70"/>
      <c r="Y1157" s="70"/>
      <c r="Z1157" s="71"/>
      <c r="AA1157" s="94"/>
      <c r="AB1157" s="96"/>
      <c r="AC1157" s="94"/>
      <c r="AD1157" s="96"/>
      <c r="AE1157" s="72">
        <v>1</v>
      </c>
      <c r="AF1157" s="73"/>
      <c r="AG1157" s="74"/>
      <c r="AH1157" s="72">
        <f t="shared" si="171"/>
        <v>1.3</v>
      </c>
      <c r="AI1157" s="73"/>
      <c r="AJ1157" s="74"/>
      <c r="AK1157" s="78"/>
      <c r="AL1157" s="79"/>
      <c r="AM1157" s="80"/>
      <c r="AN1157" s="88">
        <f>Z1028*AH1157*AK1156</f>
        <v>65</v>
      </c>
      <c r="AO1157" s="89"/>
      <c r="AP1157" s="89"/>
      <c r="AQ1157" s="90"/>
      <c r="AR1157" s="88">
        <f>AH1029*AH1157*AK1156</f>
        <v>19.5</v>
      </c>
      <c r="AS1157" s="89"/>
      <c r="AT1157" s="89"/>
      <c r="AU1157" s="90"/>
      <c r="AV1157" s="69">
        <f>AH359</f>
        <v>1095000</v>
      </c>
      <c r="AW1157" s="70"/>
      <c r="AX1157" s="70"/>
      <c r="AY1157" s="71"/>
      <c r="AZ1157" s="69" t="str">
        <f t="shared" si="172"/>
        <v>∞</v>
      </c>
      <c r="BA1157" s="70"/>
      <c r="BB1157" s="70"/>
      <c r="BC1157" s="71"/>
      <c r="BD1157" s="72">
        <f t="shared" si="173"/>
        <v>0</v>
      </c>
      <c r="BE1157" s="73"/>
      <c r="BF1157" s="74"/>
      <c r="BG1157" s="78"/>
      <c r="BH1157" s="79"/>
      <c r="BI1157" s="80"/>
      <c r="BJ1157" s="137"/>
      <c r="BK1157" s="138"/>
      <c r="BL1157" s="139"/>
    </row>
    <row r="1158" spans="2:64" ht="18.75" customHeight="1">
      <c r="B1158" s="94"/>
      <c r="C1158" s="95"/>
      <c r="D1158" s="96"/>
      <c r="E1158" s="78"/>
      <c r="F1158" s="79"/>
      <c r="G1158" s="79"/>
      <c r="H1158" s="80"/>
      <c r="I1158" s="134"/>
      <c r="J1158" s="135"/>
      <c r="K1158" s="136"/>
      <c r="L1158" s="91">
        <v>2</v>
      </c>
      <c r="M1158" s="92"/>
      <c r="N1158" s="93"/>
      <c r="O1158" s="84">
        <v>1</v>
      </c>
      <c r="P1158" s="85"/>
      <c r="Q1158" s="85"/>
      <c r="R1158" s="86"/>
      <c r="S1158" s="72">
        <v>3592.06</v>
      </c>
      <c r="T1158" s="73"/>
      <c r="U1158" s="73"/>
      <c r="V1158" s="74"/>
      <c r="W1158" s="87">
        <f>ABS(S1158/E1156*10^6*I1156)</f>
        <v>31.73489358767119</v>
      </c>
      <c r="X1158" s="70"/>
      <c r="Y1158" s="70"/>
      <c r="Z1158" s="71"/>
      <c r="AA1158" s="94"/>
      <c r="AB1158" s="96"/>
      <c r="AC1158" s="94"/>
      <c r="AD1158" s="96"/>
      <c r="AE1158" s="72">
        <v>1</v>
      </c>
      <c r="AF1158" s="73"/>
      <c r="AG1158" s="74"/>
      <c r="AH1158" s="72">
        <f t="shared" si="171"/>
        <v>1.3</v>
      </c>
      <c r="AI1158" s="73"/>
      <c r="AJ1158" s="74"/>
      <c r="AK1158" s="78"/>
      <c r="AL1158" s="79"/>
      <c r="AM1158" s="80"/>
      <c r="AN1158" s="88">
        <f>Z1028*AH1158*AK1156</f>
        <v>65</v>
      </c>
      <c r="AO1158" s="89"/>
      <c r="AP1158" s="89"/>
      <c r="AQ1158" s="90"/>
      <c r="AR1158" s="88">
        <f>AH1029*AH1158*AK1156</f>
        <v>19.5</v>
      </c>
      <c r="AS1158" s="89"/>
      <c r="AT1158" s="89"/>
      <c r="AU1158" s="90"/>
      <c r="AV1158" s="69">
        <f>AH359</f>
        <v>1095000</v>
      </c>
      <c r="AW1158" s="70"/>
      <c r="AX1158" s="70"/>
      <c r="AY1158" s="71"/>
      <c r="AZ1158" s="69">
        <f t="shared" si="172"/>
        <v>17185371.563434172</v>
      </c>
      <c r="BA1158" s="70"/>
      <c r="BB1158" s="70"/>
      <c r="BC1158" s="71"/>
      <c r="BD1158" s="72">
        <f t="shared" si="173"/>
        <v>0.06371698138490436</v>
      </c>
      <c r="BE1158" s="73"/>
      <c r="BF1158" s="74"/>
      <c r="BG1158" s="78"/>
      <c r="BH1158" s="79"/>
      <c r="BI1158" s="80"/>
      <c r="BJ1158" s="137"/>
      <c r="BK1158" s="138"/>
      <c r="BL1158" s="139"/>
    </row>
    <row r="1159" spans="2:64" ht="18.75" customHeight="1">
      <c r="B1159" s="97"/>
      <c r="C1159" s="98"/>
      <c r="D1159" s="99"/>
      <c r="E1159" s="81"/>
      <c r="F1159" s="82"/>
      <c r="G1159" s="82"/>
      <c r="H1159" s="83"/>
      <c r="I1159" s="140"/>
      <c r="J1159" s="141"/>
      <c r="K1159" s="142"/>
      <c r="L1159" s="97"/>
      <c r="M1159" s="98"/>
      <c r="N1159" s="99"/>
      <c r="O1159" s="84">
        <v>2</v>
      </c>
      <c r="P1159" s="85"/>
      <c r="Q1159" s="85"/>
      <c r="R1159" s="86"/>
      <c r="S1159" s="72">
        <v>324.58</v>
      </c>
      <c r="T1159" s="73"/>
      <c r="U1159" s="73"/>
      <c r="V1159" s="74"/>
      <c r="W1159" s="87">
        <f>ABS(S1159/E1156*10^6*I1156)</f>
        <v>2.8675778691576186</v>
      </c>
      <c r="X1159" s="70"/>
      <c r="Y1159" s="70"/>
      <c r="Z1159" s="71"/>
      <c r="AA1159" s="97"/>
      <c r="AB1159" s="99"/>
      <c r="AC1159" s="97"/>
      <c r="AD1159" s="99"/>
      <c r="AE1159" s="72">
        <v>1</v>
      </c>
      <c r="AF1159" s="73"/>
      <c r="AG1159" s="74"/>
      <c r="AH1159" s="72">
        <f t="shared" si="171"/>
        <v>1.3</v>
      </c>
      <c r="AI1159" s="73"/>
      <c r="AJ1159" s="74"/>
      <c r="AK1159" s="81"/>
      <c r="AL1159" s="82"/>
      <c r="AM1159" s="83"/>
      <c r="AN1159" s="88">
        <f>Z1028*AH1159*AK1156</f>
        <v>65</v>
      </c>
      <c r="AO1159" s="89"/>
      <c r="AP1159" s="89"/>
      <c r="AQ1159" s="90"/>
      <c r="AR1159" s="88">
        <f>AH1029*AH1159*AK1156</f>
        <v>19.5</v>
      </c>
      <c r="AS1159" s="89"/>
      <c r="AT1159" s="89"/>
      <c r="AU1159" s="90"/>
      <c r="AV1159" s="69">
        <f>AH359</f>
        <v>1095000</v>
      </c>
      <c r="AW1159" s="70"/>
      <c r="AX1159" s="70"/>
      <c r="AY1159" s="71"/>
      <c r="AZ1159" s="69" t="str">
        <f t="shared" si="172"/>
        <v>∞</v>
      </c>
      <c r="BA1159" s="70"/>
      <c r="BB1159" s="70"/>
      <c r="BC1159" s="71"/>
      <c r="BD1159" s="72">
        <f t="shared" si="173"/>
        <v>0</v>
      </c>
      <c r="BE1159" s="73"/>
      <c r="BF1159" s="74"/>
      <c r="BG1159" s="81"/>
      <c r="BH1159" s="82"/>
      <c r="BI1159" s="83"/>
      <c r="BJ1159" s="122"/>
      <c r="BK1159" s="123"/>
      <c r="BL1159" s="124"/>
    </row>
    <row r="1160" spans="2:64" ht="18.75" customHeight="1">
      <c r="B1160" s="91">
        <v>802</v>
      </c>
      <c r="C1160" s="92"/>
      <c r="D1160" s="93"/>
      <c r="E1160" s="130">
        <v>161861132000</v>
      </c>
      <c r="F1160" s="76"/>
      <c r="G1160" s="76"/>
      <c r="H1160" s="77"/>
      <c r="I1160" s="131">
        <v>1430</v>
      </c>
      <c r="J1160" s="132"/>
      <c r="K1160" s="133"/>
      <c r="L1160" s="91">
        <v>1</v>
      </c>
      <c r="M1160" s="92"/>
      <c r="N1160" s="93"/>
      <c r="O1160" s="84">
        <v>1</v>
      </c>
      <c r="P1160" s="85"/>
      <c r="Q1160" s="85"/>
      <c r="R1160" s="86"/>
      <c r="S1160" s="72">
        <v>811.69</v>
      </c>
      <c r="T1160" s="73"/>
      <c r="U1160" s="73"/>
      <c r="V1160" s="74"/>
      <c r="W1160" s="87">
        <f>ABS(S1160/E1160*10^6*I1160)</f>
        <v>7.171065008985604</v>
      </c>
      <c r="X1160" s="70"/>
      <c r="Y1160" s="70"/>
      <c r="Z1160" s="71"/>
      <c r="AA1160" s="91">
        <v>14</v>
      </c>
      <c r="AB1160" s="93"/>
      <c r="AC1160" s="91">
        <v>0</v>
      </c>
      <c r="AD1160" s="93"/>
      <c r="AE1160" s="72">
        <v>1.157282</v>
      </c>
      <c r="AF1160" s="73"/>
      <c r="AG1160" s="74"/>
      <c r="AH1160" s="72">
        <f aca="true" t="shared" si="174" ref="AH1160:AH1191">IF(AE1160&lt;=-1,1.3*(1-AE1160)/(1.6-AE1160),IF(AE1160&lt;1,1,1.3))</f>
        <v>1.3</v>
      </c>
      <c r="AI1160" s="73"/>
      <c r="AJ1160" s="74"/>
      <c r="AK1160" s="75">
        <f>IF(AA1160&lt;25,1,IF(AC1160&lt;=12,1,(25/AA1160)^(1/4)))</f>
        <v>1</v>
      </c>
      <c r="AL1160" s="76"/>
      <c r="AM1160" s="77"/>
      <c r="AN1160" s="88">
        <f>Z1028*AH1160*AK1160</f>
        <v>65</v>
      </c>
      <c r="AO1160" s="89"/>
      <c r="AP1160" s="89"/>
      <c r="AQ1160" s="90"/>
      <c r="AR1160" s="88">
        <f>AH1029*AH1160*AK1160</f>
        <v>19.5</v>
      </c>
      <c r="AS1160" s="89"/>
      <c r="AT1160" s="89"/>
      <c r="AU1160" s="90"/>
      <c r="AV1160" s="69">
        <f>AH359</f>
        <v>1095000</v>
      </c>
      <c r="AW1160" s="70"/>
      <c r="AX1160" s="70"/>
      <c r="AY1160" s="71"/>
      <c r="AZ1160" s="69" t="str">
        <f aca="true" t="shared" si="175" ref="AZ1160:AZ1191">IF(W1160&lt;=AR1160,"∞",2*10^6*AN1160^3/W1160^3)</f>
        <v>∞</v>
      </c>
      <c r="BA1160" s="70"/>
      <c r="BB1160" s="70"/>
      <c r="BC1160" s="71"/>
      <c r="BD1160" s="72">
        <f aca="true" t="shared" si="176" ref="BD1160:BD1191">IF(W1160&lt;=AR1160,0,AV1160/AZ1160)</f>
        <v>0</v>
      </c>
      <c r="BE1160" s="73"/>
      <c r="BF1160" s="74"/>
      <c r="BG1160" s="75">
        <f>SUM(BD1160:BD1163)</f>
        <v>0.028647353957959275</v>
      </c>
      <c r="BH1160" s="76"/>
      <c r="BI1160" s="77"/>
      <c r="BJ1160" s="114" t="str">
        <f>IF(BG1160&lt;=1,"O.K","N.G")</f>
        <v>O.K</v>
      </c>
      <c r="BK1160" s="117"/>
      <c r="BL1160" s="118"/>
    </row>
    <row r="1161" spans="2:64" ht="18.75" customHeight="1">
      <c r="B1161" s="94"/>
      <c r="C1161" s="95"/>
      <c r="D1161" s="96"/>
      <c r="E1161" s="78"/>
      <c r="F1161" s="79"/>
      <c r="G1161" s="79"/>
      <c r="H1161" s="80"/>
      <c r="I1161" s="134"/>
      <c r="J1161" s="135"/>
      <c r="K1161" s="136"/>
      <c r="L1161" s="97"/>
      <c r="M1161" s="98"/>
      <c r="N1161" s="99"/>
      <c r="O1161" s="84">
        <v>2</v>
      </c>
      <c r="P1161" s="85"/>
      <c r="Q1161" s="85"/>
      <c r="R1161" s="86"/>
      <c r="S1161" s="72">
        <v>326.89</v>
      </c>
      <c r="T1161" s="73"/>
      <c r="U1161" s="73"/>
      <c r="V1161" s="74"/>
      <c r="W1161" s="87">
        <f>ABS(S1161/E1160*10^6*I1160)</f>
        <v>2.8879861040388617</v>
      </c>
      <c r="X1161" s="70"/>
      <c r="Y1161" s="70"/>
      <c r="Z1161" s="71"/>
      <c r="AA1161" s="94"/>
      <c r="AB1161" s="96"/>
      <c r="AC1161" s="94"/>
      <c r="AD1161" s="96"/>
      <c r="AE1161" s="72">
        <v>1.061427</v>
      </c>
      <c r="AF1161" s="73"/>
      <c r="AG1161" s="74"/>
      <c r="AH1161" s="72">
        <f t="shared" si="174"/>
        <v>1.3</v>
      </c>
      <c r="AI1161" s="73"/>
      <c r="AJ1161" s="74"/>
      <c r="AK1161" s="78"/>
      <c r="AL1161" s="79"/>
      <c r="AM1161" s="80"/>
      <c r="AN1161" s="88">
        <f>Z1028*AH1161*AK1160</f>
        <v>65</v>
      </c>
      <c r="AO1161" s="89"/>
      <c r="AP1161" s="89"/>
      <c r="AQ1161" s="90"/>
      <c r="AR1161" s="88">
        <f>AH1029*AH1161*AK1160</f>
        <v>19.5</v>
      </c>
      <c r="AS1161" s="89"/>
      <c r="AT1161" s="89"/>
      <c r="AU1161" s="90"/>
      <c r="AV1161" s="69">
        <f>AH359</f>
        <v>1095000</v>
      </c>
      <c r="AW1161" s="70"/>
      <c r="AX1161" s="70"/>
      <c r="AY1161" s="71"/>
      <c r="AZ1161" s="69" t="str">
        <f t="shared" si="175"/>
        <v>∞</v>
      </c>
      <c r="BA1161" s="70"/>
      <c r="BB1161" s="70"/>
      <c r="BC1161" s="71"/>
      <c r="BD1161" s="72">
        <f t="shared" si="176"/>
        <v>0</v>
      </c>
      <c r="BE1161" s="73"/>
      <c r="BF1161" s="74"/>
      <c r="BG1161" s="78"/>
      <c r="BH1161" s="79"/>
      <c r="BI1161" s="80"/>
      <c r="BJ1161" s="137"/>
      <c r="BK1161" s="138"/>
      <c r="BL1161" s="139"/>
    </row>
    <row r="1162" spans="2:64" ht="18.75" customHeight="1">
      <c r="B1162" s="94"/>
      <c r="C1162" s="95"/>
      <c r="D1162" s="96"/>
      <c r="E1162" s="78"/>
      <c r="F1162" s="79"/>
      <c r="G1162" s="79"/>
      <c r="H1162" s="80"/>
      <c r="I1162" s="134"/>
      <c r="J1162" s="135"/>
      <c r="K1162" s="136"/>
      <c r="L1162" s="91">
        <v>2</v>
      </c>
      <c r="M1162" s="92"/>
      <c r="N1162" s="93"/>
      <c r="O1162" s="84">
        <v>1</v>
      </c>
      <c r="P1162" s="85"/>
      <c r="Q1162" s="85"/>
      <c r="R1162" s="86"/>
      <c r="S1162" s="72">
        <v>2751.82</v>
      </c>
      <c r="T1162" s="73"/>
      <c r="U1162" s="73"/>
      <c r="V1162" s="74"/>
      <c r="W1162" s="87">
        <f>ABS(S1162/E1160*10^6*I1160)</f>
        <v>24.311596931127358</v>
      </c>
      <c r="X1162" s="70"/>
      <c r="Y1162" s="70"/>
      <c r="Z1162" s="71"/>
      <c r="AA1162" s="94"/>
      <c r="AB1162" s="96"/>
      <c r="AC1162" s="94"/>
      <c r="AD1162" s="96"/>
      <c r="AE1162" s="72">
        <v>1.648413</v>
      </c>
      <c r="AF1162" s="73"/>
      <c r="AG1162" s="74"/>
      <c r="AH1162" s="72">
        <f t="shared" si="174"/>
        <v>1.3</v>
      </c>
      <c r="AI1162" s="73"/>
      <c r="AJ1162" s="74"/>
      <c r="AK1162" s="78"/>
      <c r="AL1162" s="79"/>
      <c r="AM1162" s="80"/>
      <c r="AN1162" s="88">
        <f>Z1028*AH1162*AK1160</f>
        <v>65</v>
      </c>
      <c r="AO1162" s="89"/>
      <c r="AP1162" s="89"/>
      <c r="AQ1162" s="90"/>
      <c r="AR1162" s="88">
        <f>AH1029*AH1162*AK1160</f>
        <v>19.5</v>
      </c>
      <c r="AS1162" s="89"/>
      <c r="AT1162" s="89"/>
      <c r="AU1162" s="90"/>
      <c r="AV1162" s="69">
        <f>AH359</f>
        <v>1095000</v>
      </c>
      <c r="AW1162" s="70"/>
      <c r="AX1162" s="70"/>
      <c r="AY1162" s="71"/>
      <c r="AZ1162" s="69">
        <f t="shared" si="175"/>
        <v>38223425.50753345</v>
      </c>
      <c r="BA1162" s="70"/>
      <c r="BB1162" s="70"/>
      <c r="BC1162" s="71"/>
      <c r="BD1162" s="72">
        <f t="shared" si="176"/>
        <v>0.028647353957959275</v>
      </c>
      <c r="BE1162" s="73"/>
      <c r="BF1162" s="74"/>
      <c r="BG1162" s="78"/>
      <c r="BH1162" s="79"/>
      <c r="BI1162" s="80"/>
      <c r="BJ1162" s="137"/>
      <c r="BK1162" s="138"/>
      <c r="BL1162" s="139"/>
    </row>
    <row r="1163" spans="2:64" ht="18.75" customHeight="1">
      <c r="B1163" s="97"/>
      <c r="C1163" s="98"/>
      <c r="D1163" s="99"/>
      <c r="E1163" s="81"/>
      <c r="F1163" s="82"/>
      <c r="G1163" s="82"/>
      <c r="H1163" s="83"/>
      <c r="I1163" s="140"/>
      <c r="J1163" s="141"/>
      <c r="K1163" s="142"/>
      <c r="L1163" s="97"/>
      <c r="M1163" s="98"/>
      <c r="N1163" s="99"/>
      <c r="O1163" s="84">
        <v>2</v>
      </c>
      <c r="P1163" s="85"/>
      <c r="Q1163" s="85"/>
      <c r="R1163" s="86"/>
      <c r="S1163" s="72">
        <v>894.07</v>
      </c>
      <c r="T1163" s="73"/>
      <c r="U1163" s="73"/>
      <c r="V1163" s="74"/>
      <c r="W1163" s="87">
        <f>ABS(S1163/E1160*10^6*I1160)</f>
        <v>7.898870372412817</v>
      </c>
      <c r="X1163" s="70"/>
      <c r="Y1163" s="70"/>
      <c r="Z1163" s="71"/>
      <c r="AA1163" s="97"/>
      <c r="AB1163" s="99"/>
      <c r="AC1163" s="97"/>
      <c r="AD1163" s="99"/>
      <c r="AE1163" s="72">
        <v>1.175592</v>
      </c>
      <c r="AF1163" s="73"/>
      <c r="AG1163" s="74"/>
      <c r="AH1163" s="72">
        <f t="shared" si="174"/>
        <v>1.3</v>
      </c>
      <c r="AI1163" s="73"/>
      <c r="AJ1163" s="74"/>
      <c r="AK1163" s="81"/>
      <c r="AL1163" s="82"/>
      <c r="AM1163" s="83"/>
      <c r="AN1163" s="88">
        <f>Z1028*AH1163*AK1160</f>
        <v>65</v>
      </c>
      <c r="AO1163" s="89"/>
      <c r="AP1163" s="89"/>
      <c r="AQ1163" s="90"/>
      <c r="AR1163" s="88">
        <f>AH1029*AH1163*AK1160</f>
        <v>19.5</v>
      </c>
      <c r="AS1163" s="89"/>
      <c r="AT1163" s="89"/>
      <c r="AU1163" s="90"/>
      <c r="AV1163" s="69">
        <f>AH359</f>
        <v>1095000</v>
      </c>
      <c r="AW1163" s="70"/>
      <c r="AX1163" s="70"/>
      <c r="AY1163" s="71"/>
      <c r="AZ1163" s="69" t="str">
        <f t="shared" si="175"/>
        <v>∞</v>
      </c>
      <c r="BA1163" s="70"/>
      <c r="BB1163" s="70"/>
      <c r="BC1163" s="71"/>
      <c r="BD1163" s="72">
        <f t="shared" si="176"/>
        <v>0</v>
      </c>
      <c r="BE1163" s="73"/>
      <c r="BF1163" s="74"/>
      <c r="BG1163" s="81"/>
      <c r="BH1163" s="82"/>
      <c r="BI1163" s="83"/>
      <c r="BJ1163" s="122"/>
      <c r="BK1163" s="123"/>
      <c r="BL1163" s="124"/>
    </row>
    <row r="1164" spans="2:64" ht="18.75" customHeight="1">
      <c r="B1164" s="91">
        <v>902</v>
      </c>
      <c r="C1164" s="92"/>
      <c r="D1164" s="93"/>
      <c r="E1164" s="130">
        <v>228592821333.333</v>
      </c>
      <c r="F1164" s="76"/>
      <c r="G1164" s="76"/>
      <c r="H1164" s="77"/>
      <c r="I1164" s="131">
        <v>1420</v>
      </c>
      <c r="J1164" s="132"/>
      <c r="K1164" s="133"/>
      <c r="L1164" s="91">
        <v>1</v>
      </c>
      <c r="M1164" s="92"/>
      <c r="N1164" s="93"/>
      <c r="O1164" s="84">
        <v>1</v>
      </c>
      <c r="P1164" s="85"/>
      <c r="Q1164" s="85"/>
      <c r="R1164" s="86"/>
      <c r="S1164" s="72">
        <v>747.86</v>
      </c>
      <c r="T1164" s="73"/>
      <c r="U1164" s="73"/>
      <c r="V1164" s="74"/>
      <c r="W1164" s="87">
        <f>ABS(S1164/E1164*10^6*I1164)</f>
        <v>4.645645448556992</v>
      </c>
      <c r="X1164" s="70"/>
      <c r="Y1164" s="70"/>
      <c r="Z1164" s="71"/>
      <c r="AA1164" s="91">
        <v>14</v>
      </c>
      <c r="AB1164" s="93"/>
      <c r="AC1164" s="91">
        <v>0</v>
      </c>
      <c r="AD1164" s="93"/>
      <c r="AE1164" s="72">
        <v>1.046434</v>
      </c>
      <c r="AF1164" s="73"/>
      <c r="AG1164" s="74"/>
      <c r="AH1164" s="72">
        <f t="shared" si="174"/>
        <v>1.3</v>
      </c>
      <c r="AI1164" s="73"/>
      <c r="AJ1164" s="74"/>
      <c r="AK1164" s="75">
        <f>IF(AA1164&lt;25,1,IF(AC1164&lt;=12,1,(25/AA1164)^(1/4)))</f>
        <v>1</v>
      </c>
      <c r="AL1164" s="76"/>
      <c r="AM1164" s="77"/>
      <c r="AN1164" s="88">
        <f>Z1028*AH1164*AK1164</f>
        <v>65</v>
      </c>
      <c r="AO1164" s="89"/>
      <c r="AP1164" s="89"/>
      <c r="AQ1164" s="90"/>
      <c r="AR1164" s="88">
        <f>AH1029*AH1164*AK1164</f>
        <v>19.5</v>
      </c>
      <c r="AS1164" s="89"/>
      <c r="AT1164" s="89"/>
      <c r="AU1164" s="90"/>
      <c r="AV1164" s="69">
        <f>AH359</f>
        <v>1095000</v>
      </c>
      <c r="AW1164" s="70"/>
      <c r="AX1164" s="70"/>
      <c r="AY1164" s="71"/>
      <c r="AZ1164" s="69" t="str">
        <f t="shared" si="175"/>
        <v>∞</v>
      </c>
      <c r="BA1164" s="70"/>
      <c r="BB1164" s="70"/>
      <c r="BC1164" s="71"/>
      <c r="BD1164" s="72">
        <f t="shared" si="176"/>
        <v>0</v>
      </c>
      <c r="BE1164" s="73"/>
      <c r="BF1164" s="74"/>
      <c r="BG1164" s="75">
        <f>SUM(BD1164:BD1167)</f>
        <v>0</v>
      </c>
      <c r="BH1164" s="76"/>
      <c r="BI1164" s="77"/>
      <c r="BJ1164" s="114" t="str">
        <f>IF(BG1164&lt;=1,"O.K","N.G")</f>
        <v>O.K</v>
      </c>
      <c r="BK1164" s="117"/>
      <c r="BL1164" s="118"/>
    </row>
    <row r="1165" spans="2:64" ht="18.75" customHeight="1">
      <c r="B1165" s="94"/>
      <c r="C1165" s="95"/>
      <c r="D1165" s="96"/>
      <c r="E1165" s="78"/>
      <c r="F1165" s="79"/>
      <c r="G1165" s="79"/>
      <c r="H1165" s="80"/>
      <c r="I1165" s="134"/>
      <c r="J1165" s="135"/>
      <c r="K1165" s="136"/>
      <c r="L1165" s="97"/>
      <c r="M1165" s="98"/>
      <c r="N1165" s="99"/>
      <c r="O1165" s="84">
        <v>2</v>
      </c>
      <c r="P1165" s="85"/>
      <c r="Q1165" s="85"/>
      <c r="R1165" s="86"/>
      <c r="S1165" s="72">
        <v>541.66</v>
      </c>
      <c r="T1165" s="73"/>
      <c r="U1165" s="73"/>
      <c r="V1165" s="74"/>
      <c r="W1165" s="87">
        <f>ABS(S1165/E1164*10^6*I1164)</f>
        <v>3.364747832034578</v>
      </c>
      <c r="X1165" s="70"/>
      <c r="Y1165" s="70"/>
      <c r="Z1165" s="71"/>
      <c r="AA1165" s="94"/>
      <c r="AB1165" s="96"/>
      <c r="AC1165" s="94"/>
      <c r="AD1165" s="96"/>
      <c r="AE1165" s="72">
        <v>1.033226</v>
      </c>
      <c r="AF1165" s="73"/>
      <c r="AG1165" s="74"/>
      <c r="AH1165" s="72">
        <f t="shared" si="174"/>
        <v>1.3</v>
      </c>
      <c r="AI1165" s="73"/>
      <c r="AJ1165" s="74"/>
      <c r="AK1165" s="78"/>
      <c r="AL1165" s="79"/>
      <c r="AM1165" s="80"/>
      <c r="AN1165" s="88">
        <f>Z1028*AH1165*AK1164</f>
        <v>65</v>
      </c>
      <c r="AO1165" s="89"/>
      <c r="AP1165" s="89"/>
      <c r="AQ1165" s="90"/>
      <c r="AR1165" s="88">
        <f>AH1029*AH1165*AK1164</f>
        <v>19.5</v>
      </c>
      <c r="AS1165" s="89"/>
      <c r="AT1165" s="89"/>
      <c r="AU1165" s="90"/>
      <c r="AV1165" s="69">
        <f>AH359</f>
        <v>1095000</v>
      </c>
      <c r="AW1165" s="70"/>
      <c r="AX1165" s="70"/>
      <c r="AY1165" s="71"/>
      <c r="AZ1165" s="69" t="str">
        <f t="shared" si="175"/>
        <v>∞</v>
      </c>
      <c r="BA1165" s="70"/>
      <c r="BB1165" s="70"/>
      <c r="BC1165" s="71"/>
      <c r="BD1165" s="72">
        <f t="shared" si="176"/>
        <v>0</v>
      </c>
      <c r="BE1165" s="73"/>
      <c r="BF1165" s="74"/>
      <c r="BG1165" s="78"/>
      <c r="BH1165" s="79"/>
      <c r="BI1165" s="80"/>
      <c r="BJ1165" s="137"/>
      <c r="BK1165" s="138"/>
      <c r="BL1165" s="139"/>
    </row>
    <row r="1166" spans="2:64" ht="18.75" customHeight="1">
      <c r="B1166" s="94"/>
      <c r="C1166" s="95"/>
      <c r="D1166" s="96"/>
      <c r="E1166" s="78"/>
      <c r="F1166" s="79"/>
      <c r="G1166" s="79"/>
      <c r="H1166" s="80"/>
      <c r="I1166" s="134"/>
      <c r="J1166" s="135"/>
      <c r="K1166" s="136"/>
      <c r="L1166" s="91">
        <v>2</v>
      </c>
      <c r="M1166" s="92"/>
      <c r="N1166" s="93"/>
      <c r="O1166" s="84">
        <v>1</v>
      </c>
      <c r="P1166" s="85"/>
      <c r="Q1166" s="85"/>
      <c r="R1166" s="86"/>
      <c r="S1166" s="72">
        <v>2374.1</v>
      </c>
      <c r="T1166" s="73"/>
      <c r="U1166" s="73"/>
      <c r="V1166" s="74"/>
      <c r="W1166" s="87">
        <f>ABS(S1166/E1164*10^6*I1164)</f>
        <v>14.747715962104072</v>
      </c>
      <c r="X1166" s="70"/>
      <c r="Y1166" s="70"/>
      <c r="Z1166" s="71"/>
      <c r="AA1166" s="94"/>
      <c r="AB1166" s="96"/>
      <c r="AC1166" s="94"/>
      <c r="AD1166" s="96"/>
      <c r="AE1166" s="72">
        <v>1.15017</v>
      </c>
      <c r="AF1166" s="73"/>
      <c r="AG1166" s="74"/>
      <c r="AH1166" s="72">
        <f t="shared" si="174"/>
        <v>1.3</v>
      </c>
      <c r="AI1166" s="73"/>
      <c r="AJ1166" s="74"/>
      <c r="AK1166" s="78"/>
      <c r="AL1166" s="79"/>
      <c r="AM1166" s="80"/>
      <c r="AN1166" s="88">
        <f>Z1028*AH1166*AK1164</f>
        <v>65</v>
      </c>
      <c r="AO1166" s="89"/>
      <c r="AP1166" s="89"/>
      <c r="AQ1166" s="90"/>
      <c r="AR1166" s="88">
        <f>AH1029*AH1166*AK1164</f>
        <v>19.5</v>
      </c>
      <c r="AS1166" s="89"/>
      <c r="AT1166" s="89"/>
      <c r="AU1166" s="90"/>
      <c r="AV1166" s="69">
        <f>AH359</f>
        <v>1095000</v>
      </c>
      <c r="AW1166" s="70"/>
      <c r="AX1166" s="70"/>
      <c r="AY1166" s="71"/>
      <c r="AZ1166" s="69" t="str">
        <f t="shared" si="175"/>
        <v>∞</v>
      </c>
      <c r="BA1166" s="70"/>
      <c r="BB1166" s="70"/>
      <c r="BC1166" s="71"/>
      <c r="BD1166" s="72">
        <f t="shared" si="176"/>
        <v>0</v>
      </c>
      <c r="BE1166" s="73"/>
      <c r="BF1166" s="74"/>
      <c r="BG1166" s="78"/>
      <c r="BH1166" s="79"/>
      <c r="BI1166" s="80"/>
      <c r="BJ1166" s="137"/>
      <c r="BK1166" s="138"/>
      <c r="BL1166" s="139"/>
    </row>
    <row r="1167" spans="2:64" ht="18.75" customHeight="1">
      <c r="B1167" s="97"/>
      <c r="C1167" s="98"/>
      <c r="D1167" s="99"/>
      <c r="E1167" s="81"/>
      <c r="F1167" s="82"/>
      <c r="G1167" s="82"/>
      <c r="H1167" s="83"/>
      <c r="I1167" s="140"/>
      <c r="J1167" s="141"/>
      <c r="K1167" s="142"/>
      <c r="L1167" s="97"/>
      <c r="M1167" s="98"/>
      <c r="N1167" s="99"/>
      <c r="O1167" s="84">
        <v>2</v>
      </c>
      <c r="P1167" s="85"/>
      <c r="Q1167" s="85"/>
      <c r="R1167" s="86"/>
      <c r="S1167" s="72">
        <v>1849.57</v>
      </c>
      <c r="T1167" s="73"/>
      <c r="U1167" s="73"/>
      <c r="V1167" s="74"/>
      <c r="W1167" s="87">
        <f>ABS(S1167/E1164*10^6*I1164)</f>
        <v>11.489378295787384</v>
      </c>
      <c r="X1167" s="70"/>
      <c r="Y1167" s="70"/>
      <c r="Z1167" s="71"/>
      <c r="AA1167" s="97"/>
      <c r="AB1167" s="99"/>
      <c r="AC1167" s="97"/>
      <c r="AD1167" s="99"/>
      <c r="AE1167" s="72">
        <v>1.113456</v>
      </c>
      <c r="AF1167" s="73"/>
      <c r="AG1167" s="74"/>
      <c r="AH1167" s="72">
        <f t="shared" si="174"/>
        <v>1.3</v>
      </c>
      <c r="AI1167" s="73"/>
      <c r="AJ1167" s="74"/>
      <c r="AK1167" s="81"/>
      <c r="AL1167" s="82"/>
      <c r="AM1167" s="83"/>
      <c r="AN1167" s="88">
        <f>Z1028*AH1167*AK1164</f>
        <v>65</v>
      </c>
      <c r="AO1167" s="89"/>
      <c r="AP1167" s="89"/>
      <c r="AQ1167" s="90"/>
      <c r="AR1167" s="88">
        <f>AH1029*AH1167*AK1164</f>
        <v>19.5</v>
      </c>
      <c r="AS1167" s="89"/>
      <c r="AT1167" s="89"/>
      <c r="AU1167" s="90"/>
      <c r="AV1167" s="69">
        <f>AH359</f>
        <v>1095000</v>
      </c>
      <c r="AW1167" s="70"/>
      <c r="AX1167" s="70"/>
      <c r="AY1167" s="71"/>
      <c r="AZ1167" s="69" t="str">
        <f t="shared" si="175"/>
        <v>∞</v>
      </c>
      <c r="BA1167" s="70"/>
      <c r="BB1167" s="70"/>
      <c r="BC1167" s="71"/>
      <c r="BD1167" s="72">
        <f t="shared" si="176"/>
        <v>0</v>
      </c>
      <c r="BE1167" s="73"/>
      <c r="BF1167" s="74"/>
      <c r="BG1167" s="81"/>
      <c r="BH1167" s="82"/>
      <c r="BI1167" s="83"/>
      <c r="BJ1167" s="122"/>
      <c r="BK1167" s="123"/>
      <c r="BL1167" s="124"/>
    </row>
    <row r="1168" spans="2:64" ht="18.75" customHeight="1">
      <c r="B1168" s="91">
        <v>1002</v>
      </c>
      <c r="C1168" s="92"/>
      <c r="D1168" s="93"/>
      <c r="E1168" s="130">
        <v>161861132000</v>
      </c>
      <c r="F1168" s="76"/>
      <c r="G1168" s="76"/>
      <c r="H1168" s="77"/>
      <c r="I1168" s="131">
        <v>1430</v>
      </c>
      <c r="J1168" s="132"/>
      <c r="K1168" s="133"/>
      <c r="L1168" s="91">
        <v>1</v>
      </c>
      <c r="M1168" s="92"/>
      <c r="N1168" s="93"/>
      <c r="O1168" s="84">
        <v>1</v>
      </c>
      <c r="P1168" s="85"/>
      <c r="Q1168" s="85"/>
      <c r="R1168" s="86"/>
      <c r="S1168" s="72">
        <v>804.54</v>
      </c>
      <c r="T1168" s="73"/>
      <c r="U1168" s="73"/>
      <c r="V1168" s="74"/>
      <c r="W1168" s="87">
        <f>ABS(S1168/E1168*10^6*I1168)</f>
        <v>7.107896662924611</v>
      </c>
      <c r="X1168" s="70"/>
      <c r="Y1168" s="70"/>
      <c r="Z1168" s="71"/>
      <c r="AA1168" s="91">
        <v>14</v>
      </c>
      <c r="AB1168" s="93"/>
      <c r="AC1168" s="91">
        <v>0</v>
      </c>
      <c r="AD1168" s="93"/>
      <c r="AE1168" s="72">
        <v>1.118138</v>
      </c>
      <c r="AF1168" s="73"/>
      <c r="AG1168" s="74"/>
      <c r="AH1168" s="72">
        <f t="shared" si="174"/>
        <v>1.3</v>
      </c>
      <c r="AI1168" s="73"/>
      <c r="AJ1168" s="74"/>
      <c r="AK1168" s="75">
        <f>IF(AA1168&lt;25,1,IF(AC1168&lt;=12,1,(25/AA1168)^(1/4)))</f>
        <v>1</v>
      </c>
      <c r="AL1168" s="76"/>
      <c r="AM1168" s="77"/>
      <c r="AN1168" s="88">
        <f>Z1028*AH1168*AK1168</f>
        <v>65</v>
      </c>
      <c r="AO1168" s="89"/>
      <c r="AP1168" s="89"/>
      <c r="AQ1168" s="90"/>
      <c r="AR1168" s="88">
        <f>AH1029*AH1168*AK1168</f>
        <v>19.5</v>
      </c>
      <c r="AS1168" s="89"/>
      <c r="AT1168" s="89"/>
      <c r="AU1168" s="90"/>
      <c r="AV1168" s="69">
        <f>AH359</f>
        <v>1095000</v>
      </c>
      <c r="AW1168" s="70"/>
      <c r="AX1168" s="70"/>
      <c r="AY1168" s="71"/>
      <c r="AZ1168" s="69" t="str">
        <f t="shared" si="175"/>
        <v>∞</v>
      </c>
      <c r="BA1168" s="70"/>
      <c r="BB1168" s="70"/>
      <c r="BC1168" s="71"/>
      <c r="BD1168" s="72">
        <f t="shared" si="176"/>
        <v>0</v>
      </c>
      <c r="BE1168" s="73"/>
      <c r="BF1168" s="74"/>
      <c r="BG1168" s="75">
        <f>SUM(BD1168:BD1171)</f>
        <v>0.02689392406496216</v>
      </c>
      <c r="BH1168" s="76"/>
      <c r="BI1168" s="77"/>
      <c r="BJ1168" s="114" t="str">
        <f>IF(BG1168&lt;=1,"O.K","N.G")</f>
        <v>O.K</v>
      </c>
      <c r="BK1168" s="117"/>
      <c r="BL1168" s="118"/>
    </row>
    <row r="1169" spans="2:64" ht="18.75" customHeight="1">
      <c r="B1169" s="94"/>
      <c r="C1169" s="95"/>
      <c r="D1169" s="96"/>
      <c r="E1169" s="78"/>
      <c r="F1169" s="79"/>
      <c r="G1169" s="79"/>
      <c r="H1169" s="80"/>
      <c r="I1169" s="134"/>
      <c r="J1169" s="135"/>
      <c r="K1169" s="136"/>
      <c r="L1169" s="97"/>
      <c r="M1169" s="98"/>
      <c r="N1169" s="99"/>
      <c r="O1169" s="84">
        <v>2</v>
      </c>
      <c r="P1169" s="85"/>
      <c r="Q1169" s="85"/>
      <c r="R1169" s="86"/>
      <c r="S1169" s="72">
        <v>555.95</v>
      </c>
      <c r="T1169" s="73"/>
      <c r="U1169" s="73"/>
      <c r="V1169" s="74"/>
      <c r="W1169" s="87">
        <f>ABS(S1169/E1168*10^6*I1168)</f>
        <v>4.91167020875648</v>
      </c>
      <c r="X1169" s="70"/>
      <c r="Y1169" s="70"/>
      <c r="Z1169" s="71"/>
      <c r="AA1169" s="94"/>
      <c r="AB1169" s="96"/>
      <c r="AC1169" s="94"/>
      <c r="AD1169" s="96"/>
      <c r="AE1169" s="72">
        <v>1.078856</v>
      </c>
      <c r="AF1169" s="73"/>
      <c r="AG1169" s="74"/>
      <c r="AH1169" s="72">
        <f t="shared" si="174"/>
        <v>1.3</v>
      </c>
      <c r="AI1169" s="73"/>
      <c r="AJ1169" s="74"/>
      <c r="AK1169" s="78"/>
      <c r="AL1169" s="79"/>
      <c r="AM1169" s="80"/>
      <c r="AN1169" s="88">
        <f>Z1028*AH1169*AK1168</f>
        <v>65</v>
      </c>
      <c r="AO1169" s="89"/>
      <c r="AP1169" s="89"/>
      <c r="AQ1169" s="90"/>
      <c r="AR1169" s="88">
        <f>AH1029*AH1169*AK1168</f>
        <v>19.5</v>
      </c>
      <c r="AS1169" s="89"/>
      <c r="AT1169" s="89"/>
      <c r="AU1169" s="90"/>
      <c r="AV1169" s="69">
        <f>AH359</f>
        <v>1095000</v>
      </c>
      <c r="AW1169" s="70"/>
      <c r="AX1169" s="70"/>
      <c r="AY1169" s="71"/>
      <c r="AZ1169" s="69" t="str">
        <f t="shared" si="175"/>
        <v>∞</v>
      </c>
      <c r="BA1169" s="70"/>
      <c r="BB1169" s="70"/>
      <c r="BC1169" s="71"/>
      <c r="BD1169" s="72">
        <f t="shared" si="176"/>
        <v>0</v>
      </c>
      <c r="BE1169" s="73"/>
      <c r="BF1169" s="74"/>
      <c r="BG1169" s="78"/>
      <c r="BH1169" s="79"/>
      <c r="BI1169" s="80"/>
      <c r="BJ1169" s="137"/>
      <c r="BK1169" s="138"/>
      <c r="BL1169" s="139"/>
    </row>
    <row r="1170" spans="2:64" ht="18.75" customHeight="1">
      <c r="B1170" s="94"/>
      <c r="C1170" s="95"/>
      <c r="D1170" s="96"/>
      <c r="E1170" s="78"/>
      <c r="F1170" s="79"/>
      <c r="G1170" s="79"/>
      <c r="H1170" s="80"/>
      <c r="I1170" s="134"/>
      <c r="J1170" s="135"/>
      <c r="K1170" s="136"/>
      <c r="L1170" s="91">
        <v>2</v>
      </c>
      <c r="M1170" s="92"/>
      <c r="N1170" s="93"/>
      <c r="O1170" s="84">
        <v>1</v>
      </c>
      <c r="P1170" s="85"/>
      <c r="Q1170" s="85"/>
      <c r="R1170" s="86"/>
      <c r="S1170" s="72">
        <v>2694.49</v>
      </c>
      <c r="T1170" s="73"/>
      <c r="U1170" s="73"/>
      <c r="V1170" s="74"/>
      <c r="W1170" s="87">
        <f>ABS(S1170/E1168*10^6*I1168)</f>
        <v>23.805101647256485</v>
      </c>
      <c r="X1170" s="70"/>
      <c r="Y1170" s="70"/>
      <c r="Z1170" s="71"/>
      <c r="AA1170" s="94"/>
      <c r="AB1170" s="96"/>
      <c r="AC1170" s="94"/>
      <c r="AD1170" s="96"/>
      <c r="AE1170" s="72">
        <v>1.454851</v>
      </c>
      <c r="AF1170" s="73"/>
      <c r="AG1170" s="74"/>
      <c r="AH1170" s="72">
        <f t="shared" si="174"/>
        <v>1.3</v>
      </c>
      <c r="AI1170" s="73"/>
      <c r="AJ1170" s="74"/>
      <c r="AK1170" s="78"/>
      <c r="AL1170" s="79"/>
      <c r="AM1170" s="80"/>
      <c r="AN1170" s="88">
        <f>Z1028*AH1170*AK1168</f>
        <v>65</v>
      </c>
      <c r="AO1170" s="89"/>
      <c r="AP1170" s="89"/>
      <c r="AQ1170" s="90"/>
      <c r="AR1170" s="88">
        <f>AH1029*AH1170*AK1168</f>
        <v>19.5</v>
      </c>
      <c r="AS1170" s="89"/>
      <c r="AT1170" s="89"/>
      <c r="AU1170" s="90"/>
      <c r="AV1170" s="69">
        <f>AH359</f>
        <v>1095000</v>
      </c>
      <c r="AW1170" s="70"/>
      <c r="AX1170" s="70"/>
      <c r="AY1170" s="71"/>
      <c r="AZ1170" s="69">
        <f t="shared" si="175"/>
        <v>40715516.164730445</v>
      </c>
      <c r="BA1170" s="70"/>
      <c r="BB1170" s="70"/>
      <c r="BC1170" s="71"/>
      <c r="BD1170" s="72">
        <f t="shared" si="176"/>
        <v>0.02689392406496216</v>
      </c>
      <c r="BE1170" s="73"/>
      <c r="BF1170" s="74"/>
      <c r="BG1170" s="78"/>
      <c r="BH1170" s="79"/>
      <c r="BI1170" s="80"/>
      <c r="BJ1170" s="137"/>
      <c r="BK1170" s="138"/>
      <c r="BL1170" s="139"/>
    </row>
    <row r="1171" spans="2:64" ht="18.75" customHeight="1">
      <c r="B1171" s="97"/>
      <c r="C1171" s="98"/>
      <c r="D1171" s="99"/>
      <c r="E1171" s="81"/>
      <c r="F1171" s="82"/>
      <c r="G1171" s="82"/>
      <c r="H1171" s="83"/>
      <c r="I1171" s="140"/>
      <c r="J1171" s="141"/>
      <c r="K1171" s="142"/>
      <c r="L1171" s="97"/>
      <c r="M1171" s="98"/>
      <c r="N1171" s="99"/>
      <c r="O1171" s="84">
        <v>2</v>
      </c>
      <c r="P1171" s="85"/>
      <c r="Q1171" s="85"/>
      <c r="R1171" s="86"/>
      <c r="S1171" s="72">
        <v>747.9</v>
      </c>
      <c r="T1171" s="73"/>
      <c r="U1171" s="73"/>
      <c r="V1171" s="74"/>
      <c r="W1171" s="87">
        <f>ABS(S1171/E1168*10^6*I1168)</f>
        <v>6.607497345316972</v>
      </c>
      <c r="X1171" s="70"/>
      <c r="Y1171" s="70"/>
      <c r="Z1171" s="71"/>
      <c r="AA1171" s="97"/>
      <c r="AB1171" s="99"/>
      <c r="AC1171" s="97"/>
      <c r="AD1171" s="99"/>
      <c r="AE1171" s="72">
        <v>1.108324</v>
      </c>
      <c r="AF1171" s="73"/>
      <c r="AG1171" s="74"/>
      <c r="AH1171" s="72">
        <f t="shared" si="174"/>
        <v>1.3</v>
      </c>
      <c r="AI1171" s="73"/>
      <c r="AJ1171" s="74"/>
      <c r="AK1171" s="81"/>
      <c r="AL1171" s="82"/>
      <c r="AM1171" s="83"/>
      <c r="AN1171" s="88">
        <f>Z1028*AH1171*AK1168</f>
        <v>65</v>
      </c>
      <c r="AO1171" s="89"/>
      <c r="AP1171" s="89"/>
      <c r="AQ1171" s="90"/>
      <c r="AR1171" s="88">
        <f>AH1029*AH1171*AK1168</f>
        <v>19.5</v>
      </c>
      <c r="AS1171" s="89"/>
      <c r="AT1171" s="89"/>
      <c r="AU1171" s="90"/>
      <c r="AV1171" s="69">
        <f>AH359</f>
        <v>1095000</v>
      </c>
      <c r="AW1171" s="70"/>
      <c r="AX1171" s="70"/>
      <c r="AY1171" s="71"/>
      <c r="AZ1171" s="69" t="str">
        <f t="shared" si="175"/>
        <v>∞</v>
      </c>
      <c r="BA1171" s="70"/>
      <c r="BB1171" s="70"/>
      <c r="BC1171" s="71"/>
      <c r="BD1171" s="72">
        <f t="shared" si="176"/>
        <v>0</v>
      </c>
      <c r="BE1171" s="73"/>
      <c r="BF1171" s="74"/>
      <c r="BG1171" s="81"/>
      <c r="BH1171" s="82"/>
      <c r="BI1171" s="83"/>
      <c r="BJ1171" s="122"/>
      <c r="BK1171" s="123"/>
      <c r="BL1171" s="124"/>
    </row>
    <row r="1172" spans="2:64" ht="18.75" customHeight="1">
      <c r="B1172" s="91">
        <v>1102</v>
      </c>
      <c r="C1172" s="92"/>
      <c r="D1172" s="93"/>
      <c r="E1172" s="130">
        <v>161861132000</v>
      </c>
      <c r="F1172" s="76"/>
      <c r="G1172" s="76"/>
      <c r="H1172" s="77"/>
      <c r="I1172" s="131">
        <v>1430</v>
      </c>
      <c r="J1172" s="132"/>
      <c r="K1172" s="133"/>
      <c r="L1172" s="91">
        <v>1</v>
      </c>
      <c r="M1172" s="92"/>
      <c r="N1172" s="93"/>
      <c r="O1172" s="84">
        <v>1</v>
      </c>
      <c r="P1172" s="85"/>
      <c r="Q1172" s="85"/>
      <c r="R1172" s="86"/>
      <c r="S1172" s="72">
        <v>982.32</v>
      </c>
      <c r="T1172" s="73"/>
      <c r="U1172" s="73"/>
      <c r="V1172" s="74"/>
      <c r="W1172" s="87">
        <f>ABS(S1172/E1172*10^6*I1172)</f>
        <v>8.678535622746047</v>
      </c>
      <c r="X1172" s="70"/>
      <c r="Y1172" s="70"/>
      <c r="Z1172" s="71"/>
      <c r="AA1172" s="91">
        <v>14</v>
      </c>
      <c r="AB1172" s="93"/>
      <c r="AC1172" s="91">
        <v>0</v>
      </c>
      <c r="AD1172" s="93"/>
      <c r="AE1172" s="72">
        <v>8.486054</v>
      </c>
      <c r="AF1172" s="73"/>
      <c r="AG1172" s="74"/>
      <c r="AH1172" s="72">
        <f t="shared" si="174"/>
        <v>1.3</v>
      </c>
      <c r="AI1172" s="73"/>
      <c r="AJ1172" s="74"/>
      <c r="AK1172" s="75">
        <f>IF(AA1172&lt;25,1,IF(AC1172&lt;=12,1,(25/AA1172)^(1/4)))</f>
        <v>1</v>
      </c>
      <c r="AL1172" s="76"/>
      <c r="AM1172" s="77"/>
      <c r="AN1172" s="88">
        <f>Z1028*AH1172*AK1172</f>
        <v>65</v>
      </c>
      <c r="AO1172" s="89"/>
      <c r="AP1172" s="89"/>
      <c r="AQ1172" s="90"/>
      <c r="AR1172" s="88">
        <f>AH1029*AH1172*AK1172</f>
        <v>19.5</v>
      </c>
      <c r="AS1172" s="89"/>
      <c r="AT1172" s="89"/>
      <c r="AU1172" s="90"/>
      <c r="AV1172" s="69">
        <f>AH359</f>
        <v>1095000</v>
      </c>
      <c r="AW1172" s="70"/>
      <c r="AX1172" s="70"/>
      <c r="AY1172" s="71"/>
      <c r="AZ1172" s="69" t="str">
        <f t="shared" si="175"/>
        <v>∞</v>
      </c>
      <c r="BA1172" s="70"/>
      <c r="BB1172" s="70"/>
      <c r="BC1172" s="71"/>
      <c r="BD1172" s="72">
        <f t="shared" si="176"/>
        <v>0</v>
      </c>
      <c r="BE1172" s="73"/>
      <c r="BF1172" s="74"/>
      <c r="BG1172" s="75">
        <f>SUM(BD1172:BD1175)</f>
        <v>0.05083507311611044</v>
      </c>
      <c r="BH1172" s="76"/>
      <c r="BI1172" s="77"/>
      <c r="BJ1172" s="114" t="str">
        <f>IF(BG1172&lt;=1,"O.K","N.G")</f>
        <v>O.K</v>
      </c>
      <c r="BK1172" s="117"/>
      <c r="BL1172" s="118"/>
    </row>
    <row r="1173" spans="2:64" ht="18.75" customHeight="1">
      <c r="B1173" s="94"/>
      <c r="C1173" s="95"/>
      <c r="D1173" s="96"/>
      <c r="E1173" s="78"/>
      <c r="F1173" s="79"/>
      <c r="G1173" s="79"/>
      <c r="H1173" s="80"/>
      <c r="I1173" s="134"/>
      <c r="J1173" s="135"/>
      <c r="K1173" s="136"/>
      <c r="L1173" s="97"/>
      <c r="M1173" s="98"/>
      <c r="N1173" s="99"/>
      <c r="O1173" s="84">
        <v>2</v>
      </c>
      <c r="P1173" s="85"/>
      <c r="Q1173" s="85"/>
      <c r="R1173" s="86"/>
      <c r="S1173" s="72">
        <v>733.26</v>
      </c>
      <c r="T1173" s="73"/>
      <c r="U1173" s="73"/>
      <c r="V1173" s="74"/>
      <c r="W1173" s="87">
        <f>ABS(S1173/E1172*10^6*I1172)</f>
        <v>6.478156843731948</v>
      </c>
      <c r="X1173" s="70"/>
      <c r="Y1173" s="70"/>
      <c r="Z1173" s="71"/>
      <c r="AA1173" s="94"/>
      <c r="AB1173" s="96"/>
      <c r="AC1173" s="94"/>
      <c r="AD1173" s="96"/>
      <c r="AE1173" s="72">
        <v>2.963844</v>
      </c>
      <c r="AF1173" s="73"/>
      <c r="AG1173" s="74"/>
      <c r="AH1173" s="72">
        <f t="shared" si="174"/>
        <v>1.3</v>
      </c>
      <c r="AI1173" s="73"/>
      <c r="AJ1173" s="74"/>
      <c r="AK1173" s="78"/>
      <c r="AL1173" s="79"/>
      <c r="AM1173" s="80"/>
      <c r="AN1173" s="88">
        <f>Z1028*AH1173*AK1172</f>
        <v>65</v>
      </c>
      <c r="AO1173" s="89"/>
      <c r="AP1173" s="89"/>
      <c r="AQ1173" s="90"/>
      <c r="AR1173" s="88">
        <f>AH1029*AH1173*AK1172</f>
        <v>19.5</v>
      </c>
      <c r="AS1173" s="89"/>
      <c r="AT1173" s="89"/>
      <c r="AU1173" s="90"/>
      <c r="AV1173" s="69">
        <f>AH359</f>
        <v>1095000</v>
      </c>
      <c r="AW1173" s="70"/>
      <c r="AX1173" s="70"/>
      <c r="AY1173" s="71"/>
      <c r="AZ1173" s="69" t="str">
        <f t="shared" si="175"/>
        <v>∞</v>
      </c>
      <c r="BA1173" s="70"/>
      <c r="BB1173" s="70"/>
      <c r="BC1173" s="71"/>
      <c r="BD1173" s="72">
        <f t="shared" si="176"/>
        <v>0</v>
      </c>
      <c r="BE1173" s="73"/>
      <c r="BF1173" s="74"/>
      <c r="BG1173" s="78"/>
      <c r="BH1173" s="79"/>
      <c r="BI1173" s="80"/>
      <c r="BJ1173" s="137"/>
      <c r="BK1173" s="138"/>
      <c r="BL1173" s="139"/>
    </row>
    <row r="1174" spans="2:64" ht="18.75" customHeight="1">
      <c r="B1174" s="94"/>
      <c r="C1174" s="95"/>
      <c r="D1174" s="96"/>
      <c r="E1174" s="78"/>
      <c r="F1174" s="79"/>
      <c r="G1174" s="79"/>
      <c r="H1174" s="80"/>
      <c r="I1174" s="134"/>
      <c r="J1174" s="135"/>
      <c r="K1174" s="136"/>
      <c r="L1174" s="91">
        <v>2</v>
      </c>
      <c r="M1174" s="92"/>
      <c r="N1174" s="93"/>
      <c r="O1174" s="84">
        <v>1</v>
      </c>
      <c r="P1174" s="85"/>
      <c r="Q1174" s="85"/>
      <c r="R1174" s="86"/>
      <c r="S1174" s="72">
        <v>3331.55</v>
      </c>
      <c r="T1174" s="73"/>
      <c r="U1174" s="73"/>
      <c r="V1174" s="74"/>
      <c r="W1174" s="87">
        <f>ABS(S1174/E1172*10^6*I1172)</f>
        <v>29.433357107622353</v>
      </c>
      <c r="X1174" s="70"/>
      <c r="Y1174" s="70"/>
      <c r="Z1174" s="71"/>
      <c r="AA1174" s="94"/>
      <c r="AB1174" s="96"/>
      <c r="AC1174" s="94"/>
      <c r="AD1174" s="96"/>
      <c r="AE1174" s="72">
        <v>1</v>
      </c>
      <c r="AF1174" s="73"/>
      <c r="AG1174" s="74"/>
      <c r="AH1174" s="72">
        <f t="shared" si="174"/>
        <v>1.3</v>
      </c>
      <c r="AI1174" s="73"/>
      <c r="AJ1174" s="74"/>
      <c r="AK1174" s="78"/>
      <c r="AL1174" s="79"/>
      <c r="AM1174" s="80"/>
      <c r="AN1174" s="88">
        <f>Z1028*AH1174*AK1172</f>
        <v>65</v>
      </c>
      <c r="AO1174" s="89"/>
      <c r="AP1174" s="89"/>
      <c r="AQ1174" s="90"/>
      <c r="AR1174" s="88">
        <f>AH1029*AH1174*AK1172</f>
        <v>19.5</v>
      </c>
      <c r="AS1174" s="89"/>
      <c r="AT1174" s="89"/>
      <c r="AU1174" s="90"/>
      <c r="AV1174" s="69">
        <f>AH359</f>
        <v>1095000</v>
      </c>
      <c r="AW1174" s="70"/>
      <c r="AX1174" s="70"/>
      <c r="AY1174" s="71"/>
      <c r="AZ1174" s="69">
        <f t="shared" si="175"/>
        <v>21540246.38656371</v>
      </c>
      <c r="BA1174" s="70"/>
      <c r="BB1174" s="70"/>
      <c r="BC1174" s="71"/>
      <c r="BD1174" s="72">
        <f t="shared" si="176"/>
        <v>0.05083507311611044</v>
      </c>
      <c r="BE1174" s="73"/>
      <c r="BF1174" s="74"/>
      <c r="BG1174" s="78"/>
      <c r="BH1174" s="79"/>
      <c r="BI1174" s="80"/>
      <c r="BJ1174" s="137"/>
      <c r="BK1174" s="138"/>
      <c r="BL1174" s="139"/>
    </row>
    <row r="1175" spans="2:64" ht="18.75" customHeight="1">
      <c r="B1175" s="97"/>
      <c r="C1175" s="98"/>
      <c r="D1175" s="99"/>
      <c r="E1175" s="81"/>
      <c r="F1175" s="82"/>
      <c r="G1175" s="82"/>
      <c r="H1175" s="83"/>
      <c r="I1175" s="140"/>
      <c r="J1175" s="141"/>
      <c r="K1175" s="142"/>
      <c r="L1175" s="97"/>
      <c r="M1175" s="98"/>
      <c r="N1175" s="99"/>
      <c r="O1175" s="84">
        <v>2</v>
      </c>
      <c r="P1175" s="85"/>
      <c r="Q1175" s="85"/>
      <c r="R1175" s="86"/>
      <c r="S1175" s="72">
        <v>21</v>
      </c>
      <c r="T1175" s="73"/>
      <c r="U1175" s="73"/>
      <c r="V1175" s="74"/>
      <c r="W1175" s="87">
        <f>ABS(S1175/E1172*10^6*I1172)</f>
        <v>0.18552940801130688</v>
      </c>
      <c r="X1175" s="70"/>
      <c r="Y1175" s="70"/>
      <c r="Z1175" s="71"/>
      <c r="AA1175" s="97"/>
      <c r="AB1175" s="99"/>
      <c r="AC1175" s="97"/>
      <c r="AD1175" s="99"/>
      <c r="AE1175" s="72">
        <v>1.028681</v>
      </c>
      <c r="AF1175" s="73"/>
      <c r="AG1175" s="74"/>
      <c r="AH1175" s="72">
        <f t="shared" si="174"/>
        <v>1.3</v>
      </c>
      <c r="AI1175" s="73"/>
      <c r="AJ1175" s="74"/>
      <c r="AK1175" s="81"/>
      <c r="AL1175" s="82"/>
      <c r="AM1175" s="83"/>
      <c r="AN1175" s="88">
        <f>Z1028*AH1175*AK1172</f>
        <v>65</v>
      </c>
      <c r="AO1175" s="89"/>
      <c r="AP1175" s="89"/>
      <c r="AQ1175" s="90"/>
      <c r="AR1175" s="88">
        <f>AH1029*AH1175*AK1172</f>
        <v>19.5</v>
      </c>
      <c r="AS1175" s="89"/>
      <c r="AT1175" s="89"/>
      <c r="AU1175" s="90"/>
      <c r="AV1175" s="69">
        <f>AH359</f>
        <v>1095000</v>
      </c>
      <c r="AW1175" s="70"/>
      <c r="AX1175" s="70"/>
      <c r="AY1175" s="71"/>
      <c r="AZ1175" s="69" t="str">
        <f t="shared" si="175"/>
        <v>∞</v>
      </c>
      <c r="BA1175" s="70"/>
      <c r="BB1175" s="70"/>
      <c r="BC1175" s="71"/>
      <c r="BD1175" s="72">
        <f t="shared" si="176"/>
        <v>0</v>
      </c>
      <c r="BE1175" s="73"/>
      <c r="BF1175" s="74"/>
      <c r="BG1175" s="81"/>
      <c r="BH1175" s="82"/>
      <c r="BI1175" s="83"/>
      <c r="BJ1175" s="122"/>
      <c r="BK1175" s="123"/>
      <c r="BL1175" s="124"/>
    </row>
    <row r="1176" spans="2:64" ht="18.75" customHeight="1">
      <c r="B1176" s="91">
        <v>1202</v>
      </c>
      <c r="C1176" s="92"/>
      <c r="D1176" s="93"/>
      <c r="E1176" s="130">
        <v>128503486833.333</v>
      </c>
      <c r="F1176" s="76"/>
      <c r="G1176" s="76"/>
      <c r="H1176" s="77"/>
      <c r="I1176" s="131">
        <v>1435</v>
      </c>
      <c r="J1176" s="132"/>
      <c r="K1176" s="133"/>
      <c r="L1176" s="91">
        <v>1</v>
      </c>
      <c r="M1176" s="92"/>
      <c r="N1176" s="93"/>
      <c r="O1176" s="84">
        <v>1</v>
      </c>
      <c r="P1176" s="85"/>
      <c r="Q1176" s="85"/>
      <c r="R1176" s="86"/>
      <c r="S1176" s="72">
        <v>1059.28</v>
      </c>
      <c r="T1176" s="73"/>
      <c r="U1176" s="73"/>
      <c r="V1176" s="74"/>
      <c r="W1176" s="87">
        <f>ABS(S1176/E1176*10^6*I1176)</f>
        <v>11.828992640265882</v>
      </c>
      <c r="X1176" s="70"/>
      <c r="Y1176" s="70"/>
      <c r="Z1176" s="71"/>
      <c r="AA1176" s="91">
        <v>14</v>
      </c>
      <c r="AB1176" s="93"/>
      <c r="AC1176" s="91">
        <v>0</v>
      </c>
      <c r="AD1176" s="93"/>
      <c r="AE1176" s="72">
        <v>1</v>
      </c>
      <c r="AF1176" s="73"/>
      <c r="AG1176" s="74"/>
      <c r="AH1176" s="72">
        <f t="shared" si="174"/>
        <v>1.3</v>
      </c>
      <c r="AI1176" s="73"/>
      <c r="AJ1176" s="74"/>
      <c r="AK1176" s="75">
        <f>IF(AA1176&lt;25,1,IF(AC1176&lt;=12,1,(25/AA1176)^(1/4)))</f>
        <v>1</v>
      </c>
      <c r="AL1176" s="76"/>
      <c r="AM1176" s="77"/>
      <c r="AN1176" s="88">
        <f>Z1028*AH1176*AK1176</f>
        <v>65</v>
      </c>
      <c r="AO1176" s="89"/>
      <c r="AP1176" s="89"/>
      <c r="AQ1176" s="90"/>
      <c r="AR1176" s="88">
        <f>AH1029*AH1176*AK1176</f>
        <v>19.5</v>
      </c>
      <c r="AS1176" s="89"/>
      <c r="AT1176" s="89"/>
      <c r="AU1176" s="90"/>
      <c r="AV1176" s="69">
        <f>AH359</f>
        <v>1095000</v>
      </c>
      <c r="AW1176" s="70"/>
      <c r="AX1176" s="70"/>
      <c r="AY1176" s="71"/>
      <c r="AZ1176" s="69" t="str">
        <f t="shared" si="175"/>
        <v>∞</v>
      </c>
      <c r="BA1176" s="70"/>
      <c r="BB1176" s="70"/>
      <c r="BC1176" s="71"/>
      <c r="BD1176" s="72">
        <f t="shared" si="176"/>
        <v>0</v>
      </c>
      <c r="BE1176" s="73"/>
      <c r="BF1176" s="74"/>
      <c r="BG1176" s="75">
        <f>SUM(BD1176:BD1179)</f>
        <v>0.14147082030136482</v>
      </c>
      <c r="BH1176" s="76"/>
      <c r="BI1176" s="77"/>
      <c r="BJ1176" s="114" t="str">
        <f>IF(BG1176&lt;=1,"O.K","N.G")</f>
        <v>O.K</v>
      </c>
      <c r="BK1176" s="117"/>
      <c r="BL1176" s="118"/>
    </row>
    <row r="1177" spans="2:64" ht="18.75" customHeight="1">
      <c r="B1177" s="94"/>
      <c r="C1177" s="95"/>
      <c r="D1177" s="96"/>
      <c r="E1177" s="78"/>
      <c r="F1177" s="79"/>
      <c r="G1177" s="79"/>
      <c r="H1177" s="80"/>
      <c r="I1177" s="134"/>
      <c r="J1177" s="135"/>
      <c r="K1177" s="136"/>
      <c r="L1177" s="97"/>
      <c r="M1177" s="98"/>
      <c r="N1177" s="99"/>
      <c r="O1177" s="84">
        <v>2</v>
      </c>
      <c r="P1177" s="85"/>
      <c r="Q1177" s="85"/>
      <c r="R1177" s="86"/>
      <c r="S1177" s="72">
        <v>278.4</v>
      </c>
      <c r="T1177" s="73"/>
      <c r="U1177" s="73"/>
      <c r="V1177" s="74"/>
      <c r="W1177" s="87">
        <f>ABS(S1177/E1176*10^6*I1176)</f>
        <v>3.108896185191849</v>
      </c>
      <c r="X1177" s="70"/>
      <c r="Y1177" s="70"/>
      <c r="Z1177" s="71"/>
      <c r="AA1177" s="94"/>
      <c r="AB1177" s="96"/>
      <c r="AC1177" s="94"/>
      <c r="AD1177" s="96"/>
      <c r="AE1177" s="72">
        <v>1</v>
      </c>
      <c r="AF1177" s="73"/>
      <c r="AG1177" s="74"/>
      <c r="AH1177" s="72">
        <f t="shared" si="174"/>
        <v>1.3</v>
      </c>
      <c r="AI1177" s="73"/>
      <c r="AJ1177" s="74"/>
      <c r="AK1177" s="78"/>
      <c r="AL1177" s="79"/>
      <c r="AM1177" s="80"/>
      <c r="AN1177" s="88">
        <f>Z1028*AH1177*AK1176</f>
        <v>65</v>
      </c>
      <c r="AO1177" s="89"/>
      <c r="AP1177" s="89"/>
      <c r="AQ1177" s="90"/>
      <c r="AR1177" s="88">
        <f>AH1029*AH1177*AK1176</f>
        <v>19.5</v>
      </c>
      <c r="AS1177" s="89"/>
      <c r="AT1177" s="89"/>
      <c r="AU1177" s="90"/>
      <c r="AV1177" s="69">
        <f>AH359</f>
        <v>1095000</v>
      </c>
      <c r="AW1177" s="70"/>
      <c r="AX1177" s="70"/>
      <c r="AY1177" s="71"/>
      <c r="AZ1177" s="69" t="str">
        <f t="shared" si="175"/>
        <v>∞</v>
      </c>
      <c r="BA1177" s="70"/>
      <c r="BB1177" s="70"/>
      <c r="BC1177" s="71"/>
      <c r="BD1177" s="72">
        <f t="shared" si="176"/>
        <v>0</v>
      </c>
      <c r="BE1177" s="73"/>
      <c r="BF1177" s="74"/>
      <c r="BG1177" s="78"/>
      <c r="BH1177" s="79"/>
      <c r="BI1177" s="80"/>
      <c r="BJ1177" s="137"/>
      <c r="BK1177" s="138"/>
      <c r="BL1177" s="139"/>
    </row>
    <row r="1178" spans="2:64" ht="18.75" customHeight="1">
      <c r="B1178" s="94"/>
      <c r="C1178" s="95"/>
      <c r="D1178" s="96"/>
      <c r="E1178" s="78"/>
      <c r="F1178" s="79"/>
      <c r="G1178" s="79"/>
      <c r="H1178" s="80"/>
      <c r="I1178" s="134"/>
      <c r="J1178" s="135"/>
      <c r="K1178" s="136"/>
      <c r="L1178" s="91">
        <v>2</v>
      </c>
      <c r="M1178" s="92"/>
      <c r="N1178" s="93"/>
      <c r="O1178" s="84">
        <v>1</v>
      </c>
      <c r="P1178" s="85"/>
      <c r="Q1178" s="85"/>
      <c r="R1178" s="86"/>
      <c r="S1178" s="72">
        <v>3707.41</v>
      </c>
      <c r="T1178" s="73"/>
      <c r="U1178" s="73"/>
      <c r="V1178" s="74"/>
      <c r="W1178" s="87">
        <f>ABS(S1178/E1176*10^6*I1176)</f>
        <v>41.400692550079434</v>
      </c>
      <c r="X1178" s="70"/>
      <c r="Y1178" s="70"/>
      <c r="Z1178" s="71"/>
      <c r="AA1178" s="94"/>
      <c r="AB1178" s="96"/>
      <c r="AC1178" s="94"/>
      <c r="AD1178" s="96"/>
      <c r="AE1178" s="72">
        <v>1</v>
      </c>
      <c r="AF1178" s="73"/>
      <c r="AG1178" s="74"/>
      <c r="AH1178" s="72">
        <f t="shared" si="174"/>
        <v>1.3</v>
      </c>
      <c r="AI1178" s="73"/>
      <c r="AJ1178" s="74"/>
      <c r="AK1178" s="78"/>
      <c r="AL1178" s="79"/>
      <c r="AM1178" s="80"/>
      <c r="AN1178" s="88">
        <f>Z1028*AH1178*AK1176</f>
        <v>65</v>
      </c>
      <c r="AO1178" s="89"/>
      <c r="AP1178" s="89"/>
      <c r="AQ1178" s="90"/>
      <c r="AR1178" s="88">
        <f>AH1029*AH1178*AK1176</f>
        <v>19.5</v>
      </c>
      <c r="AS1178" s="89"/>
      <c r="AT1178" s="89"/>
      <c r="AU1178" s="90"/>
      <c r="AV1178" s="69">
        <f>AH359</f>
        <v>1095000</v>
      </c>
      <c r="AW1178" s="70"/>
      <c r="AX1178" s="70"/>
      <c r="AY1178" s="71"/>
      <c r="AZ1178" s="69">
        <f t="shared" si="175"/>
        <v>7740112.043369809</v>
      </c>
      <c r="BA1178" s="70"/>
      <c r="BB1178" s="70"/>
      <c r="BC1178" s="71"/>
      <c r="BD1178" s="72">
        <f t="shared" si="176"/>
        <v>0.14147082030136482</v>
      </c>
      <c r="BE1178" s="73"/>
      <c r="BF1178" s="74"/>
      <c r="BG1178" s="78"/>
      <c r="BH1178" s="79"/>
      <c r="BI1178" s="80"/>
      <c r="BJ1178" s="137"/>
      <c r="BK1178" s="138"/>
      <c r="BL1178" s="139"/>
    </row>
    <row r="1179" spans="2:64" ht="18.75" customHeight="1">
      <c r="B1179" s="97"/>
      <c r="C1179" s="98"/>
      <c r="D1179" s="99"/>
      <c r="E1179" s="81"/>
      <c r="F1179" s="82"/>
      <c r="G1179" s="82"/>
      <c r="H1179" s="83"/>
      <c r="I1179" s="140"/>
      <c r="J1179" s="141"/>
      <c r="K1179" s="142"/>
      <c r="L1179" s="97"/>
      <c r="M1179" s="98"/>
      <c r="N1179" s="99"/>
      <c r="O1179" s="84">
        <v>2</v>
      </c>
      <c r="P1179" s="85"/>
      <c r="Q1179" s="85"/>
      <c r="R1179" s="86"/>
      <c r="S1179" s="72">
        <v>279.6</v>
      </c>
      <c r="T1179" s="73"/>
      <c r="U1179" s="73"/>
      <c r="V1179" s="74"/>
      <c r="W1179" s="87">
        <f>ABS(S1179/E1176*10^6*I1176)</f>
        <v>3.1222965997831937</v>
      </c>
      <c r="X1179" s="70"/>
      <c r="Y1179" s="70"/>
      <c r="Z1179" s="71"/>
      <c r="AA1179" s="97"/>
      <c r="AB1179" s="99"/>
      <c r="AC1179" s="97"/>
      <c r="AD1179" s="99"/>
      <c r="AE1179" s="72">
        <v>1</v>
      </c>
      <c r="AF1179" s="73"/>
      <c r="AG1179" s="74"/>
      <c r="AH1179" s="72">
        <f t="shared" si="174"/>
        <v>1.3</v>
      </c>
      <c r="AI1179" s="73"/>
      <c r="AJ1179" s="74"/>
      <c r="AK1179" s="81"/>
      <c r="AL1179" s="82"/>
      <c r="AM1179" s="83"/>
      <c r="AN1179" s="88">
        <f>Z1028*AH1179*AK1176</f>
        <v>65</v>
      </c>
      <c r="AO1179" s="89"/>
      <c r="AP1179" s="89"/>
      <c r="AQ1179" s="90"/>
      <c r="AR1179" s="88">
        <f>AH1029*AH1179*AK1176</f>
        <v>19.5</v>
      </c>
      <c r="AS1179" s="89"/>
      <c r="AT1179" s="89"/>
      <c r="AU1179" s="90"/>
      <c r="AV1179" s="69">
        <f>AH359</f>
        <v>1095000</v>
      </c>
      <c r="AW1179" s="70"/>
      <c r="AX1179" s="70"/>
      <c r="AY1179" s="71"/>
      <c r="AZ1179" s="69" t="str">
        <f t="shared" si="175"/>
        <v>∞</v>
      </c>
      <c r="BA1179" s="70"/>
      <c r="BB1179" s="70"/>
      <c r="BC1179" s="71"/>
      <c r="BD1179" s="72">
        <f t="shared" si="176"/>
        <v>0</v>
      </c>
      <c r="BE1179" s="73"/>
      <c r="BF1179" s="74"/>
      <c r="BG1179" s="81"/>
      <c r="BH1179" s="82"/>
      <c r="BI1179" s="83"/>
      <c r="BJ1179" s="122"/>
      <c r="BK1179" s="123"/>
      <c r="BL1179" s="124"/>
    </row>
    <row r="1180" spans="2:64" ht="18.75" customHeight="1">
      <c r="B1180" s="91">
        <v>1302</v>
      </c>
      <c r="C1180" s="92"/>
      <c r="D1180" s="93"/>
      <c r="E1180" s="130">
        <v>161861132000</v>
      </c>
      <c r="F1180" s="76"/>
      <c r="G1180" s="76"/>
      <c r="H1180" s="77"/>
      <c r="I1180" s="131">
        <v>1430</v>
      </c>
      <c r="J1180" s="132"/>
      <c r="K1180" s="133"/>
      <c r="L1180" s="91">
        <v>1</v>
      </c>
      <c r="M1180" s="92"/>
      <c r="N1180" s="93"/>
      <c r="O1180" s="84">
        <v>1</v>
      </c>
      <c r="P1180" s="85"/>
      <c r="Q1180" s="85"/>
      <c r="R1180" s="86"/>
      <c r="S1180" s="72">
        <v>1026.51</v>
      </c>
      <c r="T1180" s="73"/>
      <c r="U1180" s="73"/>
      <c r="V1180" s="74"/>
      <c r="W1180" s="87">
        <f>ABS(S1180/E1180*10^6*I1180)</f>
        <v>9.068942505604124</v>
      </c>
      <c r="X1180" s="70"/>
      <c r="Y1180" s="70"/>
      <c r="Z1180" s="71"/>
      <c r="AA1180" s="91">
        <v>14</v>
      </c>
      <c r="AB1180" s="93"/>
      <c r="AC1180" s="91">
        <v>0</v>
      </c>
      <c r="AD1180" s="93"/>
      <c r="AE1180" s="72">
        <v>1</v>
      </c>
      <c r="AF1180" s="73"/>
      <c r="AG1180" s="74"/>
      <c r="AH1180" s="72">
        <f t="shared" si="174"/>
        <v>1.3</v>
      </c>
      <c r="AI1180" s="73"/>
      <c r="AJ1180" s="74"/>
      <c r="AK1180" s="75">
        <f>IF(AA1180&lt;25,1,IF(AC1180&lt;=12,1,(25/AA1180)^(1/4)))</f>
        <v>1</v>
      </c>
      <c r="AL1180" s="76"/>
      <c r="AM1180" s="77"/>
      <c r="AN1180" s="88">
        <f>Z1028*AH1180*AK1180</f>
        <v>65</v>
      </c>
      <c r="AO1180" s="89"/>
      <c r="AP1180" s="89"/>
      <c r="AQ1180" s="90"/>
      <c r="AR1180" s="88">
        <f>AH1029*AH1180*AK1180</f>
        <v>19.5</v>
      </c>
      <c r="AS1180" s="89"/>
      <c r="AT1180" s="89"/>
      <c r="AU1180" s="90"/>
      <c r="AV1180" s="69">
        <f>AH359</f>
        <v>1095000</v>
      </c>
      <c r="AW1180" s="70"/>
      <c r="AX1180" s="70"/>
      <c r="AY1180" s="71"/>
      <c r="AZ1180" s="69" t="str">
        <f t="shared" si="175"/>
        <v>∞</v>
      </c>
      <c r="BA1180" s="70"/>
      <c r="BB1180" s="70"/>
      <c r="BC1180" s="71"/>
      <c r="BD1180" s="72">
        <f t="shared" si="176"/>
        <v>0</v>
      </c>
      <c r="BE1180" s="73"/>
      <c r="BF1180" s="74"/>
      <c r="BG1180" s="75">
        <f>SUM(BD1180:BD1183)</f>
        <v>0.0683877229350235</v>
      </c>
      <c r="BH1180" s="76"/>
      <c r="BI1180" s="77"/>
      <c r="BJ1180" s="114" t="str">
        <f>IF(BG1180&lt;=1,"O.K","N.G")</f>
        <v>O.K</v>
      </c>
      <c r="BK1180" s="117"/>
      <c r="BL1180" s="118"/>
    </row>
    <row r="1181" spans="2:64" ht="18.75" customHeight="1">
      <c r="B1181" s="94"/>
      <c r="C1181" s="95"/>
      <c r="D1181" s="96"/>
      <c r="E1181" s="78"/>
      <c r="F1181" s="79"/>
      <c r="G1181" s="79"/>
      <c r="H1181" s="80"/>
      <c r="I1181" s="134"/>
      <c r="J1181" s="135"/>
      <c r="K1181" s="136"/>
      <c r="L1181" s="97"/>
      <c r="M1181" s="98"/>
      <c r="N1181" s="99"/>
      <c r="O1181" s="84">
        <v>2</v>
      </c>
      <c r="P1181" s="85"/>
      <c r="Q1181" s="85"/>
      <c r="R1181" s="86"/>
      <c r="S1181" s="72">
        <v>726.6</v>
      </c>
      <c r="T1181" s="73"/>
      <c r="U1181" s="73"/>
      <c r="V1181" s="74"/>
      <c r="W1181" s="87">
        <f>ABS(S1181/E1180*10^6*I1180)</f>
        <v>6.419317517191218</v>
      </c>
      <c r="X1181" s="70"/>
      <c r="Y1181" s="70"/>
      <c r="Z1181" s="71"/>
      <c r="AA1181" s="94"/>
      <c r="AB1181" s="96"/>
      <c r="AC1181" s="94"/>
      <c r="AD1181" s="96"/>
      <c r="AE1181" s="72">
        <v>1</v>
      </c>
      <c r="AF1181" s="73"/>
      <c r="AG1181" s="74"/>
      <c r="AH1181" s="72">
        <f t="shared" si="174"/>
        <v>1.3</v>
      </c>
      <c r="AI1181" s="73"/>
      <c r="AJ1181" s="74"/>
      <c r="AK1181" s="78"/>
      <c r="AL1181" s="79"/>
      <c r="AM1181" s="80"/>
      <c r="AN1181" s="88">
        <f>Z1028*AH1181*AK1180</f>
        <v>65</v>
      </c>
      <c r="AO1181" s="89"/>
      <c r="AP1181" s="89"/>
      <c r="AQ1181" s="90"/>
      <c r="AR1181" s="88">
        <f>AH1029*AH1181*AK1180</f>
        <v>19.5</v>
      </c>
      <c r="AS1181" s="89"/>
      <c r="AT1181" s="89"/>
      <c r="AU1181" s="90"/>
      <c r="AV1181" s="69">
        <f>AH359</f>
        <v>1095000</v>
      </c>
      <c r="AW1181" s="70"/>
      <c r="AX1181" s="70"/>
      <c r="AY1181" s="71"/>
      <c r="AZ1181" s="69" t="str">
        <f t="shared" si="175"/>
        <v>∞</v>
      </c>
      <c r="BA1181" s="70"/>
      <c r="BB1181" s="70"/>
      <c r="BC1181" s="71"/>
      <c r="BD1181" s="72">
        <f t="shared" si="176"/>
        <v>0</v>
      </c>
      <c r="BE1181" s="73"/>
      <c r="BF1181" s="74"/>
      <c r="BG1181" s="78"/>
      <c r="BH1181" s="79"/>
      <c r="BI1181" s="80"/>
      <c r="BJ1181" s="137"/>
      <c r="BK1181" s="138"/>
      <c r="BL1181" s="139"/>
    </row>
    <row r="1182" spans="2:64" ht="18.75" customHeight="1">
      <c r="B1182" s="94"/>
      <c r="C1182" s="95"/>
      <c r="D1182" s="96"/>
      <c r="E1182" s="78"/>
      <c r="F1182" s="79"/>
      <c r="G1182" s="79"/>
      <c r="H1182" s="80"/>
      <c r="I1182" s="134"/>
      <c r="J1182" s="135"/>
      <c r="K1182" s="136"/>
      <c r="L1182" s="91">
        <v>2</v>
      </c>
      <c r="M1182" s="92"/>
      <c r="N1182" s="93"/>
      <c r="O1182" s="84">
        <v>1</v>
      </c>
      <c r="P1182" s="85"/>
      <c r="Q1182" s="85"/>
      <c r="R1182" s="86"/>
      <c r="S1182" s="72">
        <v>3677.77</v>
      </c>
      <c r="T1182" s="73"/>
      <c r="U1182" s="73"/>
      <c r="V1182" s="74"/>
      <c r="W1182" s="87">
        <f>ABS(S1182/E1180*10^6*I1180)</f>
        <v>32.49211861436876</v>
      </c>
      <c r="X1182" s="70"/>
      <c r="Y1182" s="70"/>
      <c r="Z1182" s="71"/>
      <c r="AA1182" s="94"/>
      <c r="AB1182" s="96"/>
      <c r="AC1182" s="94"/>
      <c r="AD1182" s="96"/>
      <c r="AE1182" s="72">
        <v>1</v>
      </c>
      <c r="AF1182" s="73"/>
      <c r="AG1182" s="74"/>
      <c r="AH1182" s="72">
        <f t="shared" si="174"/>
        <v>1.3</v>
      </c>
      <c r="AI1182" s="73"/>
      <c r="AJ1182" s="74"/>
      <c r="AK1182" s="78"/>
      <c r="AL1182" s="79"/>
      <c r="AM1182" s="80"/>
      <c r="AN1182" s="88">
        <f>Z1028*AH1182*AK1180</f>
        <v>65</v>
      </c>
      <c r="AO1182" s="89"/>
      <c r="AP1182" s="89"/>
      <c r="AQ1182" s="90"/>
      <c r="AR1182" s="88">
        <f>AH1029*AH1182*AK1180</f>
        <v>19.5</v>
      </c>
      <c r="AS1182" s="89"/>
      <c r="AT1182" s="89"/>
      <c r="AU1182" s="90"/>
      <c r="AV1182" s="69">
        <f>AH359</f>
        <v>1095000</v>
      </c>
      <c r="AW1182" s="70"/>
      <c r="AX1182" s="70"/>
      <c r="AY1182" s="71"/>
      <c r="AZ1182" s="69">
        <f t="shared" si="175"/>
        <v>16011645.848193843</v>
      </c>
      <c r="BA1182" s="70"/>
      <c r="BB1182" s="70"/>
      <c r="BC1182" s="71"/>
      <c r="BD1182" s="72">
        <f t="shared" si="176"/>
        <v>0.0683877229350235</v>
      </c>
      <c r="BE1182" s="73"/>
      <c r="BF1182" s="74"/>
      <c r="BG1182" s="78"/>
      <c r="BH1182" s="79"/>
      <c r="BI1182" s="80"/>
      <c r="BJ1182" s="137"/>
      <c r="BK1182" s="138"/>
      <c r="BL1182" s="139"/>
    </row>
    <row r="1183" spans="2:64" ht="18.75" customHeight="1">
      <c r="B1183" s="97"/>
      <c r="C1183" s="98"/>
      <c r="D1183" s="99"/>
      <c r="E1183" s="81"/>
      <c r="F1183" s="82"/>
      <c r="G1183" s="82"/>
      <c r="H1183" s="83"/>
      <c r="I1183" s="140"/>
      <c r="J1183" s="141"/>
      <c r="K1183" s="142"/>
      <c r="L1183" s="97"/>
      <c r="M1183" s="98"/>
      <c r="N1183" s="99"/>
      <c r="O1183" s="84">
        <v>2</v>
      </c>
      <c r="P1183" s="85"/>
      <c r="Q1183" s="85"/>
      <c r="R1183" s="86"/>
      <c r="S1183" s="72">
        <v>544.25</v>
      </c>
      <c r="T1183" s="73"/>
      <c r="U1183" s="73"/>
      <c r="V1183" s="74"/>
      <c r="W1183" s="87">
        <f>ABS(S1183/E1180*10^6*I1180)</f>
        <v>4.808303824293037</v>
      </c>
      <c r="X1183" s="70"/>
      <c r="Y1183" s="70"/>
      <c r="Z1183" s="71"/>
      <c r="AA1183" s="97"/>
      <c r="AB1183" s="99"/>
      <c r="AC1183" s="97"/>
      <c r="AD1183" s="99"/>
      <c r="AE1183" s="72">
        <v>1</v>
      </c>
      <c r="AF1183" s="73"/>
      <c r="AG1183" s="74"/>
      <c r="AH1183" s="72">
        <f t="shared" si="174"/>
        <v>1.3</v>
      </c>
      <c r="AI1183" s="73"/>
      <c r="AJ1183" s="74"/>
      <c r="AK1183" s="81"/>
      <c r="AL1183" s="82"/>
      <c r="AM1183" s="83"/>
      <c r="AN1183" s="88">
        <f>Z1028*AH1183*AK1180</f>
        <v>65</v>
      </c>
      <c r="AO1183" s="89"/>
      <c r="AP1183" s="89"/>
      <c r="AQ1183" s="90"/>
      <c r="AR1183" s="88">
        <f>AH1029*AH1183*AK1180</f>
        <v>19.5</v>
      </c>
      <c r="AS1183" s="89"/>
      <c r="AT1183" s="89"/>
      <c r="AU1183" s="90"/>
      <c r="AV1183" s="69">
        <f>AH359</f>
        <v>1095000</v>
      </c>
      <c r="AW1183" s="70"/>
      <c r="AX1183" s="70"/>
      <c r="AY1183" s="71"/>
      <c r="AZ1183" s="69" t="str">
        <f t="shared" si="175"/>
        <v>∞</v>
      </c>
      <c r="BA1183" s="70"/>
      <c r="BB1183" s="70"/>
      <c r="BC1183" s="71"/>
      <c r="BD1183" s="72">
        <f t="shared" si="176"/>
        <v>0</v>
      </c>
      <c r="BE1183" s="73"/>
      <c r="BF1183" s="74"/>
      <c r="BG1183" s="81"/>
      <c r="BH1183" s="82"/>
      <c r="BI1183" s="83"/>
      <c r="BJ1183" s="122"/>
      <c r="BK1183" s="123"/>
      <c r="BL1183" s="124"/>
    </row>
    <row r="1184" spans="2:64" ht="18.75" customHeight="1">
      <c r="B1184" s="91">
        <v>1402</v>
      </c>
      <c r="C1184" s="92"/>
      <c r="D1184" s="93"/>
      <c r="E1184" s="130">
        <v>128503486833.333</v>
      </c>
      <c r="F1184" s="76"/>
      <c r="G1184" s="76"/>
      <c r="H1184" s="77"/>
      <c r="I1184" s="131">
        <v>1435</v>
      </c>
      <c r="J1184" s="132"/>
      <c r="K1184" s="133"/>
      <c r="L1184" s="91">
        <v>1</v>
      </c>
      <c r="M1184" s="92"/>
      <c r="N1184" s="93"/>
      <c r="O1184" s="84">
        <v>1</v>
      </c>
      <c r="P1184" s="85"/>
      <c r="Q1184" s="85"/>
      <c r="R1184" s="86"/>
      <c r="S1184" s="72">
        <v>1058.83</v>
      </c>
      <c r="T1184" s="73"/>
      <c r="U1184" s="73"/>
      <c r="V1184" s="74"/>
      <c r="W1184" s="87">
        <f>ABS(S1184/E1184*10^6*I1184)</f>
        <v>11.82396748479413</v>
      </c>
      <c r="X1184" s="70"/>
      <c r="Y1184" s="70"/>
      <c r="Z1184" s="71"/>
      <c r="AA1184" s="91">
        <v>14</v>
      </c>
      <c r="AB1184" s="93"/>
      <c r="AC1184" s="91">
        <v>0</v>
      </c>
      <c r="AD1184" s="93"/>
      <c r="AE1184" s="72">
        <v>1</v>
      </c>
      <c r="AF1184" s="73"/>
      <c r="AG1184" s="74"/>
      <c r="AH1184" s="72">
        <f t="shared" si="174"/>
        <v>1.3</v>
      </c>
      <c r="AI1184" s="73"/>
      <c r="AJ1184" s="74"/>
      <c r="AK1184" s="75">
        <f>IF(AA1184&lt;25,1,IF(AC1184&lt;=12,1,(25/AA1184)^(1/4)))</f>
        <v>1</v>
      </c>
      <c r="AL1184" s="76"/>
      <c r="AM1184" s="77"/>
      <c r="AN1184" s="88">
        <f>Z1028*AH1184*AK1184</f>
        <v>65</v>
      </c>
      <c r="AO1184" s="89"/>
      <c r="AP1184" s="89"/>
      <c r="AQ1184" s="90"/>
      <c r="AR1184" s="88">
        <f>AH1029*AH1184*AK1184</f>
        <v>19.5</v>
      </c>
      <c r="AS1184" s="89"/>
      <c r="AT1184" s="89"/>
      <c r="AU1184" s="90"/>
      <c r="AV1184" s="69">
        <f>AH359</f>
        <v>1095000</v>
      </c>
      <c r="AW1184" s="70"/>
      <c r="AX1184" s="70"/>
      <c r="AY1184" s="71"/>
      <c r="AZ1184" s="69" t="str">
        <f t="shared" si="175"/>
        <v>∞</v>
      </c>
      <c r="BA1184" s="70"/>
      <c r="BB1184" s="70"/>
      <c r="BC1184" s="71"/>
      <c r="BD1184" s="72">
        <f t="shared" si="176"/>
        <v>0</v>
      </c>
      <c r="BE1184" s="73"/>
      <c r="BF1184" s="74"/>
      <c r="BG1184" s="75">
        <f>SUM(BD1184:BD1187)</f>
        <v>0.16035289232448358</v>
      </c>
      <c r="BH1184" s="76"/>
      <c r="BI1184" s="77"/>
      <c r="BJ1184" s="114" t="str">
        <f>IF(BG1184&lt;=1,"O.K","N.G")</f>
        <v>O.K</v>
      </c>
      <c r="BK1184" s="117"/>
      <c r="BL1184" s="118"/>
    </row>
    <row r="1185" spans="2:64" ht="18.75" customHeight="1">
      <c r="B1185" s="94"/>
      <c r="C1185" s="95"/>
      <c r="D1185" s="96"/>
      <c r="E1185" s="78"/>
      <c r="F1185" s="79"/>
      <c r="G1185" s="79"/>
      <c r="H1185" s="80"/>
      <c r="I1185" s="134"/>
      <c r="J1185" s="135"/>
      <c r="K1185" s="136"/>
      <c r="L1185" s="97"/>
      <c r="M1185" s="98"/>
      <c r="N1185" s="99"/>
      <c r="O1185" s="84">
        <v>2</v>
      </c>
      <c r="P1185" s="85"/>
      <c r="Q1185" s="85"/>
      <c r="R1185" s="86"/>
      <c r="S1185" s="72">
        <v>544.59</v>
      </c>
      <c r="T1185" s="73"/>
      <c r="U1185" s="73"/>
      <c r="V1185" s="74"/>
      <c r="W1185" s="87">
        <f>ABS(S1185/E1184*10^6*I1184)</f>
        <v>6.081443151916773</v>
      </c>
      <c r="X1185" s="70"/>
      <c r="Y1185" s="70"/>
      <c r="Z1185" s="71"/>
      <c r="AA1185" s="94"/>
      <c r="AB1185" s="96"/>
      <c r="AC1185" s="94"/>
      <c r="AD1185" s="96"/>
      <c r="AE1185" s="72">
        <v>1</v>
      </c>
      <c r="AF1185" s="73"/>
      <c r="AG1185" s="74"/>
      <c r="AH1185" s="72">
        <f t="shared" si="174"/>
        <v>1.3</v>
      </c>
      <c r="AI1185" s="73"/>
      <c r="AJ1185" s="74"/>
      <c r="AK1185" s="78"/>
      <c r="AL1185" s="79"/>
      <c r="AM1185" s="80"/>
      <c r="AN1185" s="88">
        <f>Z1028*AH1185*AK1184</f>
        <v>65</v>
      </c>
      <c r="AO1185" s="89"/>
      <c r="AP1185" s="89"/>
      <c r="AQ1185" s="90"/>
      <c r="AR1185" s="88">
        <f>AH1029*AH1185*AK1184</f>
        <v>19.5</v>
      </c>
      <c r="AS1185" s="89"/>
      <c r="AT1185" s="89"/>
      <c r="AU1185" s="90"/>
      <c r="AV1185" s="69">
        <f>AH359</f>
        <v>1095000</v>
      </c>
      <c r="AW1185" s="70"/>
      <c r="AX1185" s="70"/>
      <c r="AY1185" s="71"/>
      <c r="AZ1185" s="69" t="str">
        <f t="shared" si="175"/>
        <v>∞</v>
      </c>
      <c r="BA1185" s="70"/>
      <c r="BB1185" s="70"/>
      <c r="BC1185" s="71"/>
      <c r="BD1185" s="72">
        <f t="shared" si="176"/>
        <v>0</v>
      </c>
      <c r="BE1185" s="73"/>
      <c r="BF1185" s="74"/>
      <c r="BG1185" s="78"/>
      <c r="BH1185" s="79"/>
      <c r="BI1185" s="80"/>
      <c r="BJ1185" s="137"/>
      <c r="BK1185" s="138"/>
      <c r="BL1185" s="139"/>
    </row>
    <row r="1186" spans="2:64" ht="18.75" customHeight="1">
      <c r="B1186" s="94"/>
      <c r="C1186" s="95"/>
      <c r="D1186" s="96"/>
      <c r="E1186" s="78"/>
      <c r="F1186" s="79"/>
      <c r="G1186" s="79"/>
      <c r="H1186" s="80"/>
      <c r="I1186" s="134"/>
      <c r="J1186" s="135"/>
      <c r="K1186" s="136"/>
      <c r="L1186" s="91">
        <v>2</v>
      </c>
      <c r="M1186" s="92"/>
      <c r="N1186" s="93"/>
      <c r="O1186" s="84">
        <v>1</v>
      </c>
      <c r="P1186" s="85"/>
      <c r="Q1186" s="85"/>
      <c r="R1186" s="86"/>
      <c r="S1186" s="72">
        <v>3707.64</v>
      </c>
      <c r="T1186" s="73"/>
      <c r="U1186" s="73"/>
      <c r="V1186" s="74"/>
      <c r="W1186" s="87">
        <f>ABS(S1186/E1184*10^6*I1184)</f>
        <v>41.403260962876104</v>
      </c>
      <c r="X1186" s="70"/>
      <c r="Y1186" s="70"/>
      <c r="Z1186" s="71"/>
      <c r="AA1186" s="94"/>
      <c r="AB1186" s="96"/>
      <c r="AC1186" s="94"/>
      <c r="AD1186" s="96"/>
      <c r="AE1186" s="72">
        <v>1</v>
      </c>
      <c r="AF1186" s="73"/>
      <c r="AG1186" s="74"/>
      <c r="AH1186" s="72">
        <f t="shared" si="174"/>
        <v>1.3</v>
      </c>
      <c r="AI1186" s="73"/>
      <c r="AJ1186" s="74"/>
      <c r="AK1186" s="78"/>
      <c r="AL1186" s="79"/>
      <c r="AM1186" s="80"/>
      <c r="AN1186" s="88">
        <f>Z1028*AH1186*AK1184</f>
        <v>65</v>
      </c>
      <c r="AO1186" s="89"/>
      <c r="AP1186" s="89"/>
      <c r="AQ1186" s="90"/>
      <c r="AR1186" s="88">
        <f>AH1029*AH1186*AK1184</f>
        <v>19.5</v>
      </c>
      <c r="AS1186" s="89"/>
      <c r="AT1186" s="89"/>
      <c r="AU1186" s="90"/>
      <c r="AV1186" s="69">
        <f>AH359</f>
        <v>1095000</v>
      </c>
      <c r="AW1186" s="70"/>
      <c r="AX1186" s="70"/>
      <c r="AY1186" s="71"/>
      <c r="AZ1186" s="69">
        <f t="shared" si="175"/>
        <v>7738671.680763725</v>
      </c>
      <c r="BA1186" s="70"/>
      <c r="BB1186" s="70"/>
      <c r="BC1186" s="71"/>
      <c r="BD1186" s="72">
        <f t="shared" si="176"/>
        <v>0.1414971516005619</v>
      </c>
      <c r="BE1186" s="73"/>
      <c r="BF1186" s="74"/>
      <c r="BG1186" s="78"/>
      <c r="BH1186" s="79"/>
      <c r="BI1186" s="80"/>
      <c r="BJ1186" s="137"/>
      <c r="BK1186" s="138"/>
      <c r="BL1186" s="139"/>
    </row>
    <row r="1187" spans="2:64" ht="18.75" customHeight="1">
      <c r="B1187" s="97"/>
      <c r="C1187" s="98"/>
      <c r="D1187" s="99"/>
      <c r="E1187" s="81"/>
      <c r="F1187" s="82"/>
      <c r="G1187" s="82"/>
      <c r="H1187" s="83"/>
      <c r="I1187" s="140"/>
      <c r="J1187" s="141"/>
      <c r="K1187" s="142"/>
      <c r="L1187" s="97"/>
      <c r="M1187" s="98"/>
      <c r="N1187" s="99"/>
      <c r="O1187" s="84">
        <v>2</v>
      </c>
      <c r="P1187" s="85"/>
      <c r="Q1187" s="85"/>
      <c r="R1187" s="86"/>
      <c r="S1187" s="72">
        <v>1893.78</v>
      </c>
      <c r="T1187" s="73"/>
      <c r="U1187" s="73"/>
      <c r="V1187" s="74"/>
      <c r="W1187" s="87">
        <f>ABS(S1187/E1184*10^6*I1184)</f>
        <v>21.147864287329817</v>
      </c>
      <c r="X1187" s="70"/>
      <c r="Y1187" s="70"/>
      <c r="Z1187" s="71"/>
      <c r="AA1187" s="97"/>
      <c r="AB1187" s="99"/>
      <c r="AC1187" s="97"/>
      <c r="AD1187" s="99"/>
      <c r="AE1187" s="72">
        <v>1</v>
      </c>
      <c r="AF1187" s="73"/>
      <c r="AG1187" s="74"/>
      <c r="AH1187" s="72">
        <f t="shared" si="174"/>
        <v>1.3</v>
      </c>
      <c r="AI1187" s="73"/>
      <c r="AJ1187" s="74"/>
      <c r="AK1187" s="81"/>
      <c r="AL1187" s="82"/>
      <c r="AM1187" s="83"/>
      <c r="AN1187" s="88">
        <f>Z1028*AH1187*AK1184</f>
        <v>65</v>
      </c>
      <c r="AO1187" s="89"/>
      <c r="AP1187" s="89"/>
      <c r="AQ1187" s="90"/>
      <c r="AR1187" s="88">
        <f>AH1029*AH1187*AK1184</f>
        <v>19.5</v>
      </c>
      <c r="AS1187" s="89"/>
      <c r="AT1187" s="89"/>
      <c r="AU1187" s="90"/>
      <c r="AV1187" s="69">
        <f>AH359</f>
        <v>1095000</v>
      </c>
      <c r="AW1187" s="70"/>
      <c r="AX1187" s="70"/>
      <c r="AY1187" s="71"/>
      <c r="AZ1187" s="69">
        <f t="shared" si="175"/>
        <v>58072499.83082385</v>
      </c>
      <c r="BA1187" s="70"/>
      <c r="BB1187" s="70"/>
      <c r="BC1187" s="71"/>
      <c r="BD1187" s="72">
        <f t="shared" si="176"/>
        <v>0.018855740723921675</v>
      </c>
      <c r="BE1187" s="73"/>
      <c r="BF1187" s="74"/>
      <c r="BG1187" s="81"/>
      <c r="BH1187" s="82"/>
      <c r="BI1187" s="83"/>
      <c r="BJ1187" s="122"/>
      <c r="BK1187" s="123"/>
      <c r="BL1187" s="124"/>
    </row>
    <row r="1188" spans="2:64" ht="18.75" customHeight="1">
      <c r="B1188" s="91">
        <v>1502</v>
      </c>
      <c r="C1188" s="92"/>
      <c r="D1188" s="93"/>
      <c r="E1188" s="130">
        <v>161861132000</v>
      </c>
      <c r="F1188" s="76"/>
      <c r="G1188" s="76"/>
      <c r="H1188" s="77"/>
      <c r="I1188" s="131">
        <v>1430</v>
      </c>
      <c r="J1188" s="132"/>
      <c r="K1188" s="133"/>
      <c r="L1188" s="91">
        <v>1</v>
      </c>
      <c r="M1188" s="92"/>
      <c r="N1188" s="93"/>
      <c r="O1188" s="84">
        <v>1</v>
      </c>
      <c r="P1188" s="85"/>
      <c r="Q1188" s="85"/>
      <c r="R1188" s="86"/>
      <c r="S1188" s="72">
        <v>981.03</v>
      </c>
      <c r="T1188" s="73"/>
      <c r="U1188" s="73"/>
      <c r="V1188" s="74"/>
      <c r="W1188" s="87">
        <f>ABS(S1188/E1188*10^6*I1188)</f>
        <v>8.667138816253923</v>
      </c>
      <c r="X1188" s="70"/>
      <c r="Y1188" s="70"/>
      <c r="Z1188" s="71"/>
      <c r="AA1188" s="91">
        <v>14</v>
      </c>
      <c r="AB1188" s="93"/>
      <c r="AC1188" s="91">
        <v>0</v>
      </c>
      <c r="AD1188" s="93"/>
      <c r="AE1188" s="72">
        <v>8.644588</v>
      </c>
      <c r="AF1188" s="73"/>
      <c r="AG1188" s="74"/>
      <c r="AH1188" s="72">
        <f t="shared" si="174"/>
        <v>1.3</v>
      </c>
      <c r="AI1188" s="73"/>
      <c r="AJ1188" s="74"/>
      <c r="AK1188" s="75">
        <f>IF(AA1188&lt;25,1,IF(AC1188&lt;=12,1,(25/AA1188)^(1/4)))</f>
        <v>1</v>
      </c>
      <c r="AL1188" s="76"/>
      <c r="AM1188" s="77"/>
      <c r="AN1188" s="88">
        <f>Z1028*AH1188*AK1188</f>
        <v>65</v>
      </c>
      <c r="AO1188" s="89"/>
      <c r="AP1188" s="89"/>
      <c r="AQ1188" s="90"/>
      <c r="AR1188" s="88">
        <f>AH1029*AH1188*AK1188</f>
        <v>19.5</v>
      </c>
      <c r="AS1188" s="89"/>
      <c r="AT1188" s="89"/>
      <c r="AU1188" s="90"/>
      <c r="AV1188" s="69">
        <f>AH359</f>
        <v>1095000</v>
      </c>
      <c r="AW1188" s="70"/>
      <c r="AX1188" s="70"/>
      <c r="AY1188" s="71"/>
      <c r="AZ1188" s="69" t="str">
        <f t="shared" si="175"/>
        <v>∞</v>
      </c>
      <c r="BA1188" s="70"/>
      <c r="BB1188" s="70"/>
      <c r="BC1188" s="71"/>
      <c r="BD1188" s="72">
        <f t="shared" si="176"/>
        <v>0</v>
      </c>
      <c r="BE1188" s="73"/>
      <c r="BF1188" s="74"/>
      <c r="BG1188" s="75">
        <f>SUM(BD1188:BD1191)</f>
        <v>0.050866207188072526</v>
      </c>
      <c r="BH1188" s="76"/>
      <c r="BI1188" s="77"/>
      <c r="BJ1188" s="114" t="str">
        <f>IF(BG1188&lt;=1,"O.K","N.G")</f>
        <v>O.K</v>
      </c>
      <c r="BK1188" s="117"/>
      <c r="BL1188" s="118"/>
    </row>
    <row r="1189" spans="2:64" ht="18.75" customHeight="1">
      <c r="B1189" s="94"/>
      <c r="C1189" s="95"/>
      <c r="D1189" s="96"/>
      <c r="E1189" s="78"/>
      <c r="F1189" s="79"/>
      <c r="G1189" s="79"/>
      <c r="H1189" s="80"/>
      <c r="I1189" s="134"/>
      <c r="J1189" s="135"/>
      <c r="K1189" s="136"/>
      <c r="L1189" s="97"/>
      <c r="M1189" s="98"/>
      <c r="N1189" s="99"/>
      <c r="O1189" s="84">
        <v>2</v>
      </c>
      <c r="P1189" s="85"/>
      <c r="Q1189" s="85"/>
      <c r="R1189" s="86"/>
      <c r="S1189" s="72">
        <v>11.72</v>
      </c>
      <c r="T1189" s="73"/>
      <c r="U1189" s="73"/>
      <c r="V1189" s="74"/>
      <c r="W1189" s="87">
        <f>ABS(S1189/E1188*10^6*I1188)</f>
        <v>0.1035430791377389</v>
      </c>
      <c r="X1189" s="70"/>
      <c r="Y1189" s="70"/>
      <c r="Z1189" s="71"/>
      <c r="AA1189" s="94"/>
      <c r="AB1189" s="96"/>
      <c r="AC1189" s="94"/>
      <c r="AD1189" s="96"/>
      <c r="AE1189" s="72">
        <v>1.016218</v>
      </c>
      <c r="AF1189" s="73"/>
      <c r="AG1189" s="74"/>
      <c r="AH1189" s="72">
        <f t="shared" si="174"/>
        <v>1.3</v>
      </c>
      <c r="AI1189" s="73"/>
      <c r="AJ1189" s="74"/>
      <c r="AK1189" s="78"/>
      <c r="AL1189" s="79"/>
      <c r="AM1189" s="80"/>
      <c r="AN1189" s="88">
        <f>Z1028*AH1189*AK1188</f>
        <v>65</v>
      </c>
      <c r="AO1189" s="89"/>
      <c r="AP1189" s="89"/>
      <c r="AQ1189" s="90"/>
      <c r="AR1189" s="88">
        <f>AH1029*AH1189*AK1188</f>
        <v>19.5</v>
      </c>
      <c r="AS1189" s="89"/>
      <c r="AT1189" s="89"/>
      <c r="AU1189" s="90"/>
      <c r="AV1189" s="69">
        <f>AH359</f>
        <v>1095000</v>
      </c>
      <c r="AW1189" s="70"/>
      <c r="AX1189" s="70"/>
      <c r="AY1189" s="71"/>
      <c r="AZ1189" s="69" t="str">
        <f t="shared" si="175"/>
        <v>∞</v>
      </c>
      <c r="BA1189" s="70"/>
      <c r="BB1189" s="70"/>
      <c r="BC1189" s="71"/>
      <c r="BD1189" s="72">
        <f t="shared" si="176"/>
        <v>0</v>
      </c>
      <c r="BE1189" s="73"/>
      <c r="BF1189" s="74"/>
      <c r="BG1189" s="78"/>
      <c r="BH1189" s="79"/>
      <c r="BI1189" s="80"/>
      <c r="BJ1189" s="137"/>
      <c r="BK1189" s="138"/>
      <c r="BL1189" s="139"/>
    </row>
    <row r="1190" spans="2:64" ht="18.75" customHeight="1">
      <c r="B1190" s="94"/>
      <c r="C1190" s="95"/>
      <c r="D1190" s="96"/>
      <c r="E1190" s="78"/>
      <c r="F1190" s="79"/>
      <c r="G1190" s="79"/>
      <c r="H1190" s="80"/>
      <c r="I1190" s="134"/>
      <c r="J1190" s="135"/>
      <c r="K1190" s="136"/>
      <c r="L1190" s="91">
        <v>2</v>
      </c>
      <c r="M1190" s="92"/>
      <c r="N1190" s="93"/>
      <c r="O1190" s="84">
        <v>1</v>
      </c>
      <c r="P1190" s="85"/>
      <c r="Q1190" s="85"/>
      <c r="R1190" s="86"/>
      <c r="S1190" s="72">
        <v>3332.23</v>
      </c>
      <c r="T1190" s="73"/>
      <c r="U1190" s="73"/>
      <c r="V1190" s="74"/>
      <c r="W1190" s="87">
        <f>ABS(S1190/E1188*10^6*I1188)</f>
        <v>29.439364726548433</v>
      </c>
      <c r="X1190" s="70"/>
      <c r="Y1190" s="70"/>
      <c r="Z1190" s="71"/>
      <c r="AA1190" s="94"/>
      <c r="AB1190" s="96"/>
      <c r="AC1190" s="94"/>
      <c r="AD1190" s="96"/>
      <c r="AE1190" s="72">
        <v>1</v>
      </c>
      <c r="AF1190" s="73"/>
      <c r="AG1190" s="74"/>
      <c r="AH1190" s="72">
        <f t="shared" si="174"/>
        <v>1.3</v>
      </c>
      <c r="AI1190" s="73"/>
      <c r="AJ1190" s="74"/>
      <c r="AK1190" s="78"/>
      <c r="AL1190" s="79"/>
      <c r="AM1190" s="80"/>
      <c r="AN1190" s="88">
        <f>Z1028*AH1190*AK1188</f>
        <v>65</v>
      </c>
      <c r="AO1190" s="89"/>
      <c r="AP1190" s="89"/>
      <c r="AQ1190" s="90"/>
      <c r="AR1190" s="88">
        <f>AH1029*AH1190*AK1188</f>
        <v>19.5</v>
      </c>
      <c r="AS1190" s="89"/>
      <c r="AT1190" s="89"/>
      <c r="AU1190" s="90"/>
      <c r="AV1190" s="69">
        <f>AH359</f>
        <v>1095000</v>
      </c>
      <c r="AW1190" s="70"/>
      <c r="AX1190" s="70"/>
      <c r="AY1190" s="71"/>
      <c r="AZ1190" s="69">
        <f t="shared" si="175"/>
        <v>21527062.081734363</v>
      </c>
      <c r="BA1190" s="70"/>
      <c r="BB1190" s="70"/>
      <c r="BC1190" s="71"/>
      <c r="BD1190" s="72">
        <f t="shared" si="176"/>
        <v>0.050866207188072526</v>
      </c>
      <c r="BE1190" s="73"/>
      <c r="BF1190" s="74"/>
      <c r="BG1190" s="78"/>
      <c r="BH1190" s="79"/>
      <c r="BI1190" s="80"/>
      <c r="BJ1190" s="137"/>
      <c r="BK1190" s="138"/>
      <c r="BL1190" s="139"/>
    </row>
    <row r="1191" spans="2:64" ht="18.75" customHeight="1">
      <c r="B1191" s="97"/>
      <c r="C1191" s="98"/>
      <c r="D1191" s="99"/>
      <c r="E1191" s="81"/>
      <c r="F1191" s="82"/>
      <c r="G1191" s="82"/>
      <c r="H1191" s="83"/>
      <c r="I1191" s="140"/>
      <c r="J1191" s="141"/>
      <c r="K1191" s="142"/>
      <c r="L1191" s="97"/>
      <c r="M1191" s="98"/>
      <c r="N1191" s="99"/>
      <c r="O1191" s="84">
        <v>2</v>
      </c>
      <c r="P1191" s="85"/>
      <c r="Q1191" s="85"/>
      <c r="R1191" s="86"/>
      <c r="S1191" s="72">
        <v>21.21</v>
      </c>
      <c r="T1191" s="73"/>
      <c r="U1191" s="73"/>
      <c r="V1191" s="74"/>
      <c r="W1191" s="87">
        <f>ABS(S1191/E1188*10^6*I1188)</f>
        <v>0.18738470209141997</v>
      </c>
      <c r="X1191" s="70"/>
      <c r="Y1191" s="70"/>
      <c r="Z1191" s="71"/>
      <c r="AA1191" s="97"/>
      <c r="AB1191" s="99"/>
      <c r="AC1191" s="97"/>
      <c r="AD1191" s="99"/>
      <c r="AE1191" s="72">
        <v>1.029115</v>
      </c>
      <c r="AF1191" s="73"/>
      <c r="AG1191" s="74"/>
      <c r="AH1191" s="72">
        <f t="shared" si="174"/>
        <v>1.3</v>
      </c>
      <c r="AI1191" s="73"/>
      <c r="AJ1191" s="74"/>
      <c r="AK1191" s="81"/>
      <c r="AL1191" s="82"/>
      <c r="AM1191" s="83"/>
      <c r="AN1191" s="88">
        <f>Z1028*AH1191*AK1188</f>
        <v>65</v>
      </c>
      <c r="AO1191" s="89"/>
      <c r="AP1191" s="89"/>
      <c r="AQ1191" s="90"/>
      <c r="AR1191" s="88">
        <f>AH1029*AH1191*AK1188</f>
        <v>19.5</v>
      </c>
      <c r="AS1191" s="89"/>
      <c r="AT1191" s="89"/>
      <c r="AU1191" s="90"/>
      <c r="AV1191" s="69">
        <f>AH359</f>
        <v>1095000</v>
      </c>
      <c r="AW1191" s="70"/>
      <c r="AX1191" s="70"/>
      <c r="AY1191" s="71"/>
      <c r="AZ1191" s="69" t="str">
        <f t="shared" si="175"/>
        <v>∞</v>
      </c>
      <c r="BA1191" s="70"/>
      <c r="BB1191" s="70"/>
      <c r="BC1191" s="71"/>
      <c r="BD1191" s="72">
        <f t="shared" si="176"/>
        <v>0</v>
      </c>
      <c r="BE1191" s="73"/>
      <c r="BF1191" s="74"/>
      <c r="BG1191" s="81"/>
      <c r="BH1191" s="82"/>
      <c r="BI1191" s="83"/>
      <c r="BJ1191" s="122"/>
      <c r="BK1191" s="123"/>
      <c r="BL1191" s="124"/>
    </row>
    <row r="1192" spans="2:64" ht="18.75" customHeight="1">
      <c r="B1192" s="91">
        <v>1602</v>
      </c>
      <c r="C1192" s="92"/>
      <c r="D1192" s="93"/>
      <c r="E1192" s="130">
        <v>161861132000</v>
      </c>
      <c r="F1192" s="76"/>
      <c r="G1192" s="76"/>
      <c r="H1192" s="77"/>
      <c r="I1192" s="131">
        <v>1430</v>
      </c>
      <c r="J1192" s="132"/>
      <c r="K1192" s="133"/>
      <c r="L1192" s="91">
        <v>1</v>
      </c>
      <c r="M1192" s="92"/>
      <c r="N1192" s="93"/>
      <c r="O1192" s="84">
        <v>1</v>
      </c>
      <c r="P1192" s="85"/>
      <c r="Q1192" s="85"/>
      <c r="R1192" s="86"/>
      <c r="S1192" s="72">
        <v>802.85</v>
      </c>
      <c r="T1192" s="73"/>
      <c r="U1192" s="73"/>
      <c r="V1192" s="74"/>
      <c r="W1192" s="87">
        <f>ABS(S1192/E1192*10^6*I1192)</f>
        <v>7.0929659629465585</v>
      </c>
      <c r="X1192" s="70"/>
      <c r="Y1192" s="70"/>
      <c r="Z1192" s="71"/>
      <c r="AA1192" s="91">
        <v>14</v>
      </c>
      <c r="AB1192" s="93"/>
      <c r="AC1192" s="91">
        <v>0</v>
      </c>
      <c r="AD1192" s="93"/>
      <c r="AE1192" s="72">
        <v>1.117976</v>
      </c>
      <c r="AF1192" s="73"/>
      <c r="AG1192" s="74"/>
      <c r="AH1192" s="72">
        <f aca="true" t="shared" si="177" ref="AH1192:AH1227">IF(AE1192&lt;=-1,1.3*(1-AE1192)/(1.6-AE1192),IF(AE1192&lt;1,1,1.3))</f>
        <v>1.3</v>
      </c>
      <c r="AI1192" s="73"/>
      <c r="AJ1192" s="74"/>
      <c r="AK1192" s="75">
        <f>IF(AA1192&lt;25,1,IF(AC1192&lt;=12,1,(25/AA1192)^(1/4)))</f>
        <v>1</v>
      </c>
      <c r="AL1192" s="76"/>
      <c r="AM1192" s="77"/>
      <c r="AN1192" s="88">
        <f>Z1028*AH1192*AK1192</f>
        <v>65</v>
      </c>
      <c r="AO1192" s="89"/>
      <c r="AP1192" s="89"/>
      <c r="AQ1192" s="90"/>
      <c r="AR1192" s="88">
        <f>AH1029*AH1192*AK1192</f>
        <v>19.5</v>
      </c>
      <c r="AS1192" s="89"/>
      <c r="AT1192" s="89"/>
      <c r="AU1192" s="90"/>
      <c r="AV1192" s="69">
        <f>AH359</f>
        <v>1095000</v>
      </c>
      <c r="AW1192" s="70"/>
      <c r="AX1192" s="70"/>
      <c r="AY1192" s="71"/>
      <c r="AZ1192" s="69" t="str">
        <f aca="true" t="shared" si="178" ref="AZ1192:AZ1227">IF(W1192&lt;=AR1192,"∞",2*10^6*AN1192^3/W1192^3)</f>
        <v>∞</v>
      </c>
      <c r="BA1192" s="70"/>
      <c r="BB1192" s="70"/>
      <c r="BC1192" s="71"/>
      <c r="BD1192" s="72">
        <f aca="true" t="shared" si="179" ref="BD1192:BD1227">IF(W1192&lt;=AR1192,0,AV1192/AZ1192)</f>
        <v>0</v>
      </c>
      <c r="BE1192" s="73"/>
      <c r="BF1192" s="74"/>
      <c r="BG1192" s="75">
        <f>SUM(BD1192:BD1195)</f>
        <v>0.026920881987130618</v>
      </c>
      <c r="BH1192" s="76"/>
      <c r="BI1192" s="77"/>
      <c r="BJ1192" s="114" t="str">
        <f>IF(BG1192&lt;=1,"O.K","N.G")</f>
        <v>O.K</v>
      </c>
      <c r="BK1192" s="117"/>
      <c r="BL1192" s="118"/>
    </row>
    <row r="1193" spans="2:64" ht="18.75" customHeight="1">
      <c r="B1193" s="94"/>
      <c r="C1193" s="95"/>
      <c r="D1193" s="96"/>
      <c r="E1193" s="78"/>
      <c r="F1193" s="79"/>
      <c r="G1193" s="79"/>
      <c r="H1193" s="80"/>
      <c r="I1193" s="134"/>
      <c r="J1193" s="135"/>
      <c r="K1193" s="136"/>
      <c r="L1193" s="97"/>
      <c r="M1193" s="98"/>
      <c r="N1193" s="99"/>
      <c r="O1193" s="84">
        <v>2</v>
      </c>
      <c r="P1193" s="85"/>
      <c r="Q1193" s="85"/>
      <c r="R1193" s="86"/>
      <c r="S1193" s="72">
        <v>242.07</v>
      </c>
      <c r="T1193" s="73"/>
      <c r="U1193" s="73"/>
      <c r="V1193" s="74"/>
      <c r="W1193" s="87">
        <f>ABS(S1193/E1192*10^6*I1192)</f>
        <v>2.138623990347479</v>
      </c>
      <c r="X1193" s="70"/>
      <c r="Y1193" s="70"/>
      <c r="Z1193" s="71"/>
      <c r="AA1193" s="94"/>
      <c r="AB1193" s="96"/>
      <c r="AC1193" s="94"/>
      <c r="AD1193" s="96"/>
      <c r="AE1193" s="72">
        <v>1.034366</v>
      </c>
      <c r="AF1193" s="73"/>
      <c r="AG1193" s="74"/>
      <c r="AH1193" s="72">
        <f t="shared" si="177"/>
        <v>1.3</v>
      </c>
      <c r="AI1193" s="73"/>
      <c r="AJ1193" s="74"/>
      <c r="AK1193" s="78"/>
      <c r="AL1193" s="79"/>
      <c r="AM1193" s="80"/>
      <c r="AN1193" s="88">
        <f>Z1028*AH1193*AK1192</f>
        <v>65</v>
      </c>
      <c r="AO1193" s="89"/>
      <c r="AP1193" s="89"/>
      <c r="AQ1193" s="90"/>
      <c r="AR1193" s="88">
        <f>AH1029*AH1193*AK1192</f>
        <v>19.5</v>
      </c>
      <c r="AS1193" s="89"/>
      <c r="AT1193" s="89"/>
      <c r="AU1193" s="90"/>
      <c r="AV1193" s="69">
        <f>AH359</f>
        <v>1095000</v>
      </c>
      <c r="AW1193" s="70"/>
      <c r="AX1193" s="70"/>
      <c r="AY1193" s="71"/>
      <c r="AZ1193" s="69" t="str">
        <f t="shared" si="178"/>
        <v>∞</v>
      </c>
      <c r="BA1193" s="70"/>
      <c r="BB1193" s="70"/>
      <c r="BC1193" s="71"/>
      <c r="BD1193" s="72">
        <f t="shared" si="179"/>
        <v>0</v>
      </c>
      <c r="BE1193" s="73"/>
      <c r="BF1193" s="74"/>
      <c r="BG1193" s="78"/>
      <c r="BH1193" s="79"/>
      <c r="BI1193" s="80"/>
      <c r="BJ1193" s="137"/>
      <c r="BK1193" s="138"/>
      <c r="BL1193" s="139"/>
    </row>
    <row r="1194" spans="2:64" ht="18.75" customHeight="1">
      <c r="B1194" s="94"/>
      <c r="C1194" s="95"/>
      <c r="D1194" s="96"/>
      <c r="E1194" s="78"/>
      <c r="F1194" s="79"/>
      <c r="G1194" s="79"/>
      <c r="H1194" s="80"/>
      <c r="I1194" s="134"/>
      <c r="J1194" s="135"/>
      <c r="K1194" s="136"/>
      <c r="L1194" s="91">
        <v>2</v>
      </c>
      <c r="M1194" s="92"/>
      <c r="N1194" s="93"/>
      <c r="O1194" s="84">
        <v>1</v>
      </c>
      <c r="P1194" s="85"/>
      <c r="Q1194" s="85"/>
      <c r="R1194" s="86"/>
      <c r="S1194" s="72">
        <v>2695.39</v>
      </c>
      <c r="T1194" s="73"/>
      <c r="U1194" s="73"/>
      <c r="V1194" s="74"/>
      <c r="W1194" s="87">
        <f>ABS(S1194/E1192*10^6*I1192)</f>
        <v>23.813052907599833</v>
      </c>
      <c r="X1194" s="70"/>
      <c r="Y1194" s="70"/>
      <c r="Z1194" s="71"/>
      <c r="AA1194" s="94"/>
      <c r="AB1194" s="96"/>
      <c r="AC1194" s="94"/>
      <c r="AD1194" s="96"/>
      <c r="AE1194" s="72">
        <v>1.455472</v>
      </c>
      <c r="AF1194" s="73"/>
      <c r="AG1194" s="74"/>
      <c r="AH1194" s="72">
        <f t="shared" si="177"/>
        <v>1.3</v>
      </c>
      <c r="AI1194" s="73"/>
      <c r="AJ1194" s="74"/>
      <c r="AK1194" s="78"/>
      <c r="AL1194" s="79"/>
      <c r="AM1194" s="80"/>
      <c r="AN1194" s="88">
        <f>Z1028*AH1194*AK1192</f>
        <v>65</v>
      </c>
      <c r="AO1194" s="89"/>
      <c r="AP1194" s="89"/>
      <c r="AQ1194" s="90"/>
      <c r="AR1194" s="88">
        <f>AH1029*AH1194*AK1192</f>
        <v>19.5</v>
      </c>
      <c r="AS1194" s="89"/>
      <c r="AT1194" s="89"/>
      <c r="AU1194" s="90"/>
      <c r="AV1194" s="69">
        <f>AH359</f>
        <v>1095000</v>
      </c>
      <c r="AW1194" s="70"/>
      <c r="AX1194" s="70"/>
      <c r="AY1194" s="71"/>
      <c r="AZ1194" s="69">
        <f t="shared" si="178"/>
        <v>40674744.62848055</v>
      </c>
      <c r="BA1194" s="70"/>
      <c r="BB1194" s="70"/>
      <c r="BC1194" s="71"/>
      <c r="BD1194" s="72">
        <f t="shared" si="179"/>
        <v>0.026920881987130618</v>
      </c>
      <c r="BE1194" s="73"/>
      <c r="BF1194" s="74"/>
      <c r="BG1194" s="78"/>
      <c r="BH1194" s="79"/>
      <c r="BI1194" s="80"/>
      <c r="BJ1194" s="137"/>
      <c r="BK1194" s="138"/>
      <c r="BL1194" s="139"/>
    </row>
    <row r="1195" spans="2:64" ht="18.75" customHeight="1">
      <c r="B1195" s="97"/>
      <c r="C1195" s="98"/>
      <c r="D1195" s="99"/>
      <c r="E1195" s="81"/>
      <c r="F1195" s="82"/>
      <c r="G1195" s="82"/>
      <c r="H1195" s="83"/>
      <c r="I1195" s="140"/>
      <c r="J1195" s="141"/>
      <c r="K1195" s="142"/>
      <c r="L1195" s="97"/>
      <c r="M1195" s="98"/>
      <c r="N1195" s="99"/>
      <c r="O1195" s="84">
        <v>2</v>
      </c>
      <c r="P1195" s="85"/>
      <c r="Q1195" s="85"/>
      <c r="R1195" s="86"/>
      <c r="S1195" s="72">
        <v>747.05</v>
      </c>
      <c r="T1195" s="73"/>
      <c r="U1195" s="73"/>
      <c r="V1195" s="74"/>
      <c r="W1195" s="87">
        <f>ABS(S1195/E1192*10^6*I1192)</f>
        <v>6.599987821659372</v>
      </c>
      <c r="X1195" s="70"/>
      <c r="Y1195" s="70"/>
      <c r="Z1195" s="71"/>
      <c r="AA1195" s="97"/>
      <c r="AB1195" s="99"/>
      <c r="AC1195" s="97"/>
      <c r="AD1195" s="99"/>
      <c r="AE1195" s="72">
        <v>1.108287</v>
      </c>
      <c r="AF1195" s="73"/>
      <c r="AG1195" s="74"/>
      <c r="AH1195" s="72">
        <f t="shared" si="177"/>
        <v>1.3</v>
      </c>
      <c r="AI1195" s="73"/>
      <c r="AJ1195" s="74"/>
      <c r="AK1195" s="81"/>
      <c r="AL1195" s="82"/>
      <c r="AM1195" s="83"/>
      <c r="AN1195" s="88">
        <f>Z1028*AH1195*AK1192</f>
        <v>65</v>
      </c>
      <c r="AO1195" s="89"/>
      <c r="AP1195" s="89"/>
      <c r="AQ1195" s="90"/>
      <c r="AR1195" s="88">
        <f>AH1029*AH1195*AK1192</f>
        <v>19.5</v>
      </c>
      <c r="AS1195" s="89"/>
      <c r="AT1195" s="89"/>
      <c r="AU1195" s="90"/>
      <c r="AV1195" s="69">
        <f>AH359</f>
        <v>1095000</v>
      </c>
      <c r="AW1195" s="70"/>
      <c r="AX1195" s="70"/>
      <c r="AY1195" s="71"/>
      <c r="AZ1195" s="69" t="str">
        <f t="shared" si="178"/>
        <v>∞</v>
      </c>
      <c r="BA1195" s="70"/>
      <c r="BB1195" s="70"/>
      <c r="BC1195" s="71"/>
      <c r="BD1195" s="72">
        <f t="shared" si="179"/>
        <v>0</v>
      </c>
      <c r="BE1195" s="73"/>
      <c r="BF1195" s="74"/>
      <c r="BG1195" s="81"/>
      <c r="BH1195" s="82"/>
      <c r="BI1195" s="83"/>
      <c r="BJ1195" s="122"/>
      <c r="BK1195" s="123"/>
      <c r="BL1195" s="124"/>
    </row>
    <row r="1196" spans="2:64" ht="18.75" customHeight="1">
      <c r="B1196" s="91">
        <v>1702</v>
      </c>
      <c r="C1196" s="92"/>
      <c r="D1196" s="93"/>
      <c r="E1196" s="130">
        <v>228592821333.333</v>
      </c>
      <c r="F1196" s="76"/>
      <c r="G1196" s="76"/>
      <c r="H1196" s="77"/>
      <c r="I1196" s="131">
        <v>1420</v>
      </c>
      <c r="J1196" s="132"/>
      <c r="K1196" s="133"/>
      <c r="L1196" s="91">
        <v>1</v>
      </c>
      <c r="M1196" s="92"/>
      <c r="N1196" s="93"/>
      <c r="O1196" s="84">
        <v>1</v>
      </c>
      <c r="P1196" s="85"/>
      <c r="Q1196" s="85"/>
      <c r="R1196" s="86"/>
      <c r="S1196" s="72">
        <v>747.13</v>
      </c>
      <c r="T1196" s="73"/>
      <c r="U1196" s="73"/>
      <c r="V1196" s="74"/>
      <c r="W1196" s="87">
        <f>ABS(S1196/E1196*10^6*I1196)</f>
        <v>4.641110747974735</v>
      </c>
      <c r="X1196" s="70"/>
      <c r="Y1196" s="70"/>
      <c r="Z1196" s="71"/>
      <c r="AA1196" s="91">
        <v>14</v>
      </c>
      <c r="AB1196" s="93"/>
      <c r="AC1196" s="91">
        <v>0</v>
      </c>
      <c r="AD1196" s="93"/>
      <c r="AE1196" s="72">
        <v>1.046397</v>
      </c>
      <c r="AF1196" s="73"/>
      <c r="AG1196" s="74"/>
      <c r="AH1196" s="72">
        <f t="shared" si="177"/>
        <v>1.3</v>
      </c>
      <c r="AI1196" s="73"/>
      <c r="AJ1196" s="74"/>
      <c r="AK1196" s="75">
        <f>IF(AA1196&lt;25,1,IF(AC1196&lt;=12,1,(25/AA1196)^(1/4)))</f>
        <v>1</v>
      </c>
      <c r="AL1196" s="76"/>
      <c r="AM1196" s="77"/>
      <c r="AN1196" s="88">
        <f>Z1028*AH1196*AK1196</f>
        <v>65</v>
      </c>
      <c r="AO1196" s="89"/>
      <c r="AP1196" s="89"/>
      <c r="AQ1196" s="90"/>
      <c r="AR1196" s="88">
        <f>AH1029*AH1196*AK1196</f>
        <v>19.5</v>
      </c>
      <c r="AS1196" s="89"/>
      <c r="AT1196" s="89"/>
      <c r="AU1196" s="90"/>
      <c r="AV1196" s="69">
        <f>AH359</f>
        <v>1095000</v>
      </c>
      <c r="AW1196" s="70"/>
      <c r="AX1196" s="70"/>
      <c r="AY1196" s="71"/>
      <c r="AZ1196" s="69" t="str">
        <f t="shared" si="178"/>
        <v>∞</v>
      </c>
      <c r="BA1196" s="70"/>
      <c r="BB1196" s="70"/>
      <c r="BC1196" s="71"/>
      <c r="BD1196" s="72">
        <f t="shared" si="179"/>
        <v>0</v>
      </c>
      <c r="BE1196" s="73"/>
      <c r="BF1196" s="74"/>
      <c r="BG1196" s="75">
        <f>SUM(BD1196:BD1199)</f>
        <v>0</v>
      </c>
      <c r="BH1196" s="76"/>
      <c r="BI1196" s="77"/>
      <c r="BJ1196" s="114" t="str">
        <f>IF(BG1196&lt;=1,"O.K","N.G")</f>
        <v>O.K</v>
      </c>
      <c r="BK1196" s="117"/>
      <c r="BL1196" s="118"/>
    </row>
    <row r="1197" spans="2:64" ht="18.75" customHeight="1">
      <c r="B1197" s="94"/>
      <c r="C1197" s="95"/>
      <c r="D1197" s="96"/>
      <c r="E1197" s="78"/>
      <c r="F1197" s="79"/>
      <c r="G1197" s="79"/>
      <c r="H1197" s="80"/>
      <c r="I1197" s="134"/>
      <c r="J1197" s="135"/>
      <c r="K1197" s="136"/>
      <c r="L1197" s="97"/>
      <c r="M1197" s="98"/>
      <c r="N1197" s="99"/>
      <c r="O1197" s="84">
        <v>2</v>
      </c>
      <c r="P1197" s="85"/>
      <c r="Q1197" s="85"/>
      <c r="R1197" s="86"/>
      <c r="S1197" s="72">
        <v>735.51</v>
      </c>
      <c r="T1197" s="73"/>
      <c r="U1197" s="73"/>
      <c r="V1197" s="74"/>
      <c r="W1197" s="87">
        <f>ABS(S1197/E1196*10^6*I1196)</f>
        <v>4.568928253774975</v>
      </c>
      <c r="X1197" s="70"/>
      <c r="Y1197" s="70"/>
      <c r="Z1197" s="71"/>
      <c r="AA1197" s="94"/>
      <c r="AB1197" s="96"/>
      <c r="AC1197" s="94"/>
      <c r="AD1197" s="96"/>
      <c r="AE1197" s="72">
        <v>1.045665</v>
      </c>
      <c r="AF1197" s="73"/>
      <c r="AG1197" s="74"/>
      <c r="AH1197" s="72">
        <f t="shared" si="177"/>
        <v>1.3</v>
      </c>
      <c r="AI1197" s="73"/>
      <c r="AJ1197" s="74"/>
      <c r="AK1197" s="78"/>
      <c r="AL1197" s="79"/>
      <c r="AM1197" s="80"/>
      <c r="AN1197" s="88">
        <f>Z1028*AH1197*AK1196</f>
        <v>65</v>
      </c>
      <c r="AO1197" s="89"/>
      <c r="AP1197" s="89"/>
      <c r="AQ1197" s="90"/>
      <c r="AR1197" s="88">
        <f>AH1029*AH1197*AK1196</f>
        <v>19.5</v>
      </c>
      <c r="AS1197" s="89"/>
      <c r="AT1197" s="89"/>
      <c r="AU1197" s="90"/>
      <c r="AV1197" s="69">
        <f>AH359</f>
        <v>1095000</v>
      </c>
      <c r="AW1197" s="70"/>
      <c r="AX1197" s="70"/>
      <c r="AY1197" s="71"/>
      <c r="AZ1197" s="69" t="str">
        <f t="shared" si="178"/>
        <v>∞</v>
      </c>
      <c r="BA1197" s="70"/>
      <c r="BB1197" s="70"/>
      <c r="BC1197" s="71"/>
      <c r="BD1197" s="72">
        <f t="shared" si="179"/>
        <v>0</v>
      </c>
      <c r="BE1197" s="73"/>
      <c r="BF1197" s="74"/>
      <c r="BG1197" s="78"/>
      <c r="BH1197" s="79"/>
      <c r="BI1197" s="80"/>
      <c r="BJ1197" s="137"/>
      <c r="BK1197" s="138"/>
      <c r="BL1197" s="139"/>
    </row>
    <row r="1198" spans="2:64" ht="18.75" customHeight="1">
      <c r="B1198" s="94"/>
      <c r="C1198" s="95"/>
      <c r="D1198" s="96"/>
      <c r="E1198" s="78"/>
      <c r="F1198" s="79"/>
      <c r="G1198" s="79"/>
      <c r="H1198" s="80"/>
      <c r="I1198" s="134"/>
      <c r="J1198" s="135"/>
      <c r="K1198" s="136"/>
      <c r="L1198" s="91">
        <v>2</v>
      </c>
      <c r="M1198" s="92"/>
      <c r="N1198" s="93"/>
      <c r="O1198" s="84">
        <v>1</v>
      </c>
      <c r="P1198" s="85"/>
      <c r="Q1198" s="85"/>
      <c r="R1198" s="86"/>
      <c r="S1198" s="72">
        <v>2374.57</v>
      </c>
      <c r="T1198" s="73"/>
      <c r="U1198" s="73"/>
      <c r="V1198" s="74"/>
      <c r="W1198" s="87">
        <f>ABS(S1198/E1196*10^6*I1196)</f>
        <v>14.750635563848816</v>
      </c>
      <c r="X1198" s="70"/>
      <c r="Y1198" s="70"/>
      <c r="Z1198" s="71"/>
      <c r="AA1198" s="94"/>
      <c r="AB1198" s="96"/>
      <c r="AC1198" s="94"/>
      <c r="AD1198" s="96"/>
      <c r="AE1198" s="72">
        <v>1.150224</v>
      </c>
      <c r="AF1198" s="73"/>
      <c r="AG1198" s="74"/>
      <c r="AH1198" s="72">
        <f t="shared" si="177"/>
        <v>1.3</v>
      </c>
      <c r="AI1198" s="73"/>
      <c r="AJ1198" s="74"/>
      <c r="AK1198" s="78"/>
      <c r="AL1198" s="79"/>
      <c r="AM1198" s="80"/>
      <c r="AN1198" s="88">
        <f>Z1028*AH1198*AK1196</f>
        <v>65</v>
      </c>
      <c r="AO1198" s="89"/>
      <c r="AP1198" s="89"/>
      <c r="AQ1198" s="90"/>
      <c r="AR1198" s="88">
        <f>AH1029*AH1198*AK1196</f>
        <v>19.5</v>
      </c>
      <c r="AS1198" s="89"/>
      <c r="AT1198" s="89"/>
      <c r="AU1198" s="90"/>
      <c r="AV1198" s="69">
        <f>AH359</f>
        <v>1095000</v>
      </c>
      <c r="AW1198" s="70"/>
      <c r="AX1198" s="70"/>
      <c r="AY1198" s="71"/>
      <c r="AZ1198" s="69" t="str">
        <f t="shared" si="178"/>
        <v>∞</v>
      </c>
      <c r="BA1198" s="70"/>
      <c r="BB1198" s="70"/>
      <c r="BC1198" s="71"/>
      <c r="BD1198" s="72">
        <f t="shared" si="179"/>
        <v>0</v>
      </c>
      <c r="BE1198" s="73"/>
      <c r="BF1198" s="74"/>
      <c r="BG1198" s="78"/>
      <c r="BH1198" s="79"/>
      <c r="BI1198" s="80"/>
      <c r="BJ1198" s="137"/>
      <c r="BK1198" s="138"/>
      <c r="BL1198" s="139"/>
    </row>
    <row r="1199" spans="2:64" ht="18.75" customHeight="1">
      <c r="B1199" s="97"/>
      <c r="C1199" s="98"/>
      <c r="D1199" s="99"/>
      <c r="E1199" s="81"/>
      <c r="F1199" s="82"/>
      <c r="G1199" s="82"/>
      <c r="H1199" s="83"/>
      <c r="I1199" s="140"/>
      <c r="J1199" s="141"/>
      <c r="K1199" s="142"/>
      <c r="L1199" s="97"/>
      <c r="M1199" s="98"/>
      <c r="N1199" s="99"/>
      <c r="O1199" s="84">
        <v>2</v>
      </c>
      <c r="P1199" s="85"/>
      <c r="Q1199" s="85"/>
      <c r="R1199" s="86"/>
      <c r="S1199" s="72">
        <v>1848.99</v>
      </c>
      <c r="T1199" s="73"/>
      <c r="U1199" s="73"/>
      <c r="V1199" s="74"/>
      <c r="W1199" s="87">
        <f>ABS(S1199/E1196*10^6*I1196)</f>
        <v>11.485775382996005</v>
      </c>
      <c r="X1199" s="70"/>
      <c r="Y1199" s="70"/>
      <c r="Z1199" s="71"/>
      <c r="AA1199" s="97"/>
      <c r="AB1199" s="99"/>
      <c r="AC1199" s="97"/>
      <c r="AD1199" s="99"/>
      <c r="AE1199" s="72">
        <v>1.113438</v>
      </c>
      <c r="AF1199" s="73"/>
      <c r="AG1199" s="74"/>
      <c r="AH1199" s="72">
        <f t="shared" si="177"/>
        <v>1.3</v>
      </c>
      <c r="AI1199" s="73"/>
      <c r="AJ1199" s="74"/>
      <c r="AK1199" s="81"/>
      <c r="AL1199" s="82"/>
      <c r="AM1199" s="83"/>
      <c r="AN1199" s="88">
        <f>Z1028*AH1199*AK1196</f>
        <v>65</v>
      </c>
      <c r="AO1199" s="89"/>
      <c r="AP1199" s="89"/>
      <c r="AQ1199" s="90"/>
      <c r="AR1199" s="88">
        <f>AH1029*AH1199*AK1196</f>
        <v>19.5</v>
      </c>
      <c r="AS1199" s="89"/>
      <c r="AT1199" s="89"/>
      <c r="AU1199" s="90"/>
      <c r="AV1199" s="69">
        <f>AH359</f>
        <v>1095000</v>
      </c>
      <c r="AW1199" s="70"/>
      <c r="AX1199" s="70"/>
      <c r="AY1199" s="71"/>
      <c r="AZ1199" s="69" t="str">
        <f t="shared" si="178"/>
        <v>∞</v>
      </c>
      <c r="BA1199" s="70"/>
      <c r="BB1199" s="70"/>
      <c r="BC1199" s="71"/>
      <c r="BD1199" s="72">
        <f t="shared" si="179"/>
        <v>0</v>
      </c>
      <c r="BE1199" s="73"/>
      <c r="BF1199" s="74"/>
      <c r="BG1199" s="81"/>
      <c r="BH1199" s="82"/>
      <c r="BI1199" s="83"/>
      <c r="BJ1199" s="122"/>
      <c r="BK1199" s="123"/>
      <c r="BL1199" s="124"/>
    </row>
    <row r="1200" spans="2:64" ht="18.75" customHeight="1">
      <c r="B1200" s="91">
        <v>1802</v>
      </c>
      <c r="C1200" s="92"/>
      <c r="D1200" s="93"/>
      <c r="E1200" s="130">
        <v>161861132000</v>
      </c>
      <c r="F1200" s="76"/>
      <c r="G1200" s="76"/>
      <c r="H1200" s="77"/>
      <c r="I1200" s="131">
        <v>1430</v>
      </c>
      <c r="J1200" s="132"/>
      <c r="K1200" s="133"/>
      <c r="L1200" s="91">
        <v>1</v>
      </c>
      <c r="M1200" s="92"/>
      <c r="N1200" s="93"/>
      <c r="O1200" s="84">
        <v>1</v>
      </c>
      <c r="P1200" s="85"/>
      <c r="Q1200" s="85"/>
      <c r="R1200" s="86"/>
      <c r="S1200" s="72">
        <v>813.37</v>
      </c>
      <c r="T1200" s="73"/>
      <c r="U1200" s="73"/>
      <c r="V1200" s="74"/>
      <c r="W1200" s="87">
        <f>ABS(S1200/E1200*10^6*I1200)</f>
        <v>7.185907361626509</v>
      </c>
      <c r="X1200" s="70"/>
      <c r="Y1200" s="70"/>
      <c r="Z1200" s="71"/>
      <c r="AA1200" s="91">
        <v>14</v>
      </c>
      <c r="AB1200" s="93"/>
      <c r="AC1200" s="91">
        <v>0</v>
      </c>
      <c r="AD1200" s="93"/>
      <c r="AE1200" s="72">
        <v>1.157596</v>
      </c>
      <c r="AF1200" s="73"/>
      <c r="AG1200" s="74"/>
      <c r="AH1200" s="72">
        <f t="shared" si="177"/>
        <v>1.3</v>
      </c>
      <c r="AI1200" s="73"/>
      <c r="AJ1200" s="74"/>
      <c r="AK1200" s="75">
        <f>IF(AA1200&lt;25,1,IF(AC1200&lt;=12,1,(25/AA1200)^(1/4)))</f>
        <v>1</v>
      </c>
      <c r="AL1200" s="76"/>
      <c r="AM1200" s="77"/>
      <c r="AN1200" s="88">
        <f>Z1028*AH1200*AK1200</f>
        <v>65</v>
      </c>
      <c r="AO1200" s="89"/>
      <c r="AP1200" s="89"/>
      <c r="AQ1200" s="90"/>
      <c r="AR1200" s="88">
        <f>AH1029*AH1200*AK1200</f>
        <v>19.5</v>
      </c>
      <c r="AS1200" s="89"/>
      <c r="AT1200" s="89"/>
      <c r="AU1200" s="90"/>
      <c r="AV1200" s="69">
        <f>AH359</f>
        <v>1095000</v>
      </c>
      <c r="AW1200" s="70"/>
      <c r="AX1200" s="70"/>
      <c r="AY1200" s="71"/>
      <c r="AZ1200" s="69" t="str">
        <f t="shared" si="178"/>
        <v>∞</v>
      </c>
      <c r="BA1200" s="70"/>
      <c r="BB1200" s="70"/>
      <c r="BC1200" s="71"/>
      <c r="BD1200" s="72">
        <f t="shared" si="179"/>
        <v>0</v>
      </c>
      <c r="BE1200" s="73"/>
      <c r="BF1200" s="74"/>
      <c r="BG1200" s="75">
        <f>SUM(BD1200:BD1203)</f>
        <v>0.028619879474981208</v>
      </c>
      <c r="BH1200" s="76"/>
      <c r="BI1200" s="77"/>
      <c r="BJ1200" s="114" t="str">
        <f>IF(BG1200&lt;=1,"O.K","N.G")</f>
        <v>O.K</v>
      </c>
      <c r="BK1200" s="117"/>
      <c r="BL1200" s="118"/>
    </row>
    <row r="1201" spans="2:64" ht="18.75" customHeight="1">
      <c r="B1201" s="94"/>
      <c r="C1201" s="95"/>
      <c r="D1201" s="96"/>
      <c r="E1201" s="78"/>
      <c r="F1201" s="79"/>
      <c r="G1201" s="79"/>
      <c r="H1201" s="80"/>
      <c r="I1201" s="134"/>
      <c r="J1201" s="135"/>
      <c r="K1201" s="136"/>
      <c r="L1201" s="97"/>
      <c r="M1201" s="98"/>
      <c r="N1201" s="99"/>
      <c r="O1201" s="84">
        <v>2</v>
      </c>
      <c r="P1201" s="85"/>
      <c r="Q1201" s="85"/>
      <c r="R1201" s="86"/>
      <c r="S1201" s="72">
        <v>325.76</v>
      </c>
      <c r="T1201" s="73"/>
      <c r="U1201" s="73"/>
      <c r="V1201" s="74"/>
      <c r="W1201" s="87">
        <f>ABS(S1201/E1200*10^6*I1200)</f>
        <v>2.878002854941111</v>
      </c>
      <c r="X1201" s="70"/>
      <c r="Y1201" s="70"/>
      <c r="Z1201" s="71"/>
      <c r="AA1201" s="94"/>
      <c r="AB1201" s="96"/>
      <c r="AC1201" s="94"/>
      <c r="AD1201" s="96"/>
      <c r="AE1201" s="72">
        <v>1.061205</v>
      </c>
      <c r="AF1201" s="73"/>
      <c r="AG1201" s="74"/>
      <c r="AH1201" s="72">
        <f t="shared" si="177"/>
        <v>1.3</v>
      </c>
      <c r="AI1201" s="73"/>
      <c r="AJ1201" s="74"/>
      <c r="AK1201" s="78"/>
      <c r="AL1201" s="79"/>
      <c r="AM1201" s="80"/>
      <c r="AN1201" s="88">
        <f>Z1028*AH1201*AK1200</f>
        <v>65</v>
      </c>
      <c r="AO1201" s="89"/>
      <c r="AP1201" s="89"/>
      <c r="AQ1201" s="90"/>
      <c r="AR1201" s="88">
        <f>AH1029*AH1201*AK1200</f>
        <v>19.5</v>
      </c>
      <c r="AS1201" s="89"/>
      <c r="AT1201" s="89"/>
      <c r="AU1201" s="90"/>
      <c r="AV1201" s="69">
        <f>AH359</f>
        <v>1095000</v>
      </c>
      <c r="AW1201" s="70"/>
      <c r="AX1201" s="70"/>
      <c r="AY1201" s="71"/>
      <c r="AZ1201" s="69" t="str">
        <f t="shared" si="178"/>
        <v>∞</v>
      </c>
      <c r="BA1201" s="70"/>
      <c r="BB1201" s="70"/>
      <c r="BC1201" s="71"/>
      <c r="BD1201" s="72">
        <f t="shared" si="179"/>
        <v>0</v>
      </c>
      <c r="BE1201" s="73"/>
      <c r="BF1201" s="74"/>
      <c r="BG1201" s="78"/>
      <c r="BH1201" s="79"/>
      <c r="BI1201" s="80"/>
      <c r="BJ1201" s="137"/>
      <c r="BK1201" s="138"/>
      <c r="BL1201" s="139"/>
    </row>
    <row r="1202" spans="2:64" ht="18.75" customHeight="1">
      <c r="B1202" s="94"/>
      <c r="C1202" s="95"/>
      <c r="D1202" s="96"/>
      <c r="E1202" s="78"/>
      <c r="F1202" s="79"/>
      <c r="G1202" s="79"/>
      <c r="H1202" s="80"/>
      <c r="I1202" s="134"/>
      <c r="J1202" s="135"/>
      <c r="K1202" s="136"/>
      <c r="L1202" s="91">
        <v>2</v>
      </c>
      <c r="M1202" s="92"/>
      <c r="N1202" s="93"/>
      <c r="O1202" s="84">
        <v>1</v>
      </c>
      <c r="P1202" s="85"/>
      <c r="Q1202" s="85"/>
      <c r="R1202" s="86"/>
      <c r="S1202" s="72">
        <v>2750.94</v>
      </c>
      <c r="T1202" s="73"/>
      <c r="U1202" s="73"/>
      <c r="V1202" s="74"/>
      <c r="W1202" s="87">
        <f>ABS(S1202/E1200*10^6*I1200)</f>
        <v>24.303822365458313</v>
      </c>
      <c r="X1202" s="70"/>
      <c r="Y1202" s="70"/>
      <c r="Z1202" s="71"/>
      <c r="AA1202" s="94"/>
      <c r="AB1202" s="96"/>
      <c r="AC1202" s="94"/>
      <c r="AD1202" s="96"/>
      <c r="AE1202" s="72">
        <v>1.647975</v>
      </c>
      <c r="AF1202" s="73"/>
      <c r="AG1202" s="74"/>
      <c r="AH1202" s="72">
        <f t="shared" si="177"/>
        <v>1.3</v>
      </c>
      <c r="AI1202" s="73"/>
      <c r="AJ1202" s="74"/>
      <c r="AK1202" s="78"/>
      <c r="AL1202" s="79"/>
      <c r="AM1202" s="80"/>
      <c r="AN1202" s="88">
        <f>Z1028*AH1202*AK1200</f>
        <v>65</v>
      </c>
      <c r="AO1202" s="89"/>
      <c r="AP1202" s="89"/>
      <c r="AQ1202" s="90"/>
      <c r="AR1202" s="88">
        <f>AH1029*AH1202*AK1200</f>
        <v>19.5</v>
      </c>
      <c r="AS1202" s="89"/>
      <c r="AT1202" s="89"/>
      <c r="AU1202" s="90"/>
      <c r="AV1202" s="69">
        <f>AH359</f>
        <v>1095000</v>
      </c>
      <c r="AW1202" s="70"/>
      <c r="AX1202" s="70"/>
      <c r="AY1202" s="71"/>
      <c r="AZ1202" s="69">
        <f t="shared" si="178"/>
        <v>38260119.19292749</v>
      </c>
      <c r="BA1202" s="70"/>
      <c r="BB1202" s="70"/>
      <c r="BC1202" s="71"/>
      <c r="BD1202" s="72">
        <f t="shared" si="179"/>
        <v>0.028619879474981208</v>
      </c>
      <c r="BE1202" s="73"/>
      <c r="BF1202" s="74"/>
      <c r="BG1202" s="78"/>
      <c r="BH1202" s="79"/>
      <c r="BI1202" s="80"/>
      <c r="BJ1202" s="137"/>
      <c r="BK1202" s="138"/>
      <c r="BL1202" s="139"/>
    </row>
    <row r="1203" spans="2:64" ht="18.75" customHeight="1">
      <c r="B1203" s="97"/>
      <c r="C1203" s="98"/>
      <c r="D1203" s="99"/>
      <c r="E1203" s="81"/>
      <c r="F1203" s="82"/>
      <c r="G1203" s="82"/>
      <c r="H1203" s="83"/>
      <c r="I1203" s="140"/>
      <c r="J1203" s="141"/>
      <c r="K1203" s="142"/>
      <c r="L1203" s="97"/>
      <c r="M1203" s="98"/>
      <c r="N1203" s="99"/>
      <c r="O1203" s="84">
        <v>2</v>
      </c>
      <c r="P1203" s="85"/>
      <c r="Q1203" s="85"/>
      <c r="R1203" s="86"/>
      <c r="S1203" s="72">
        <v>894.73</v>
      </c>
      <c r="T1203" s="73"/>
      <c r="U1203" s="73"/>
      <c r="V1203" s="74"/>
      <c r="W1203" s="87">
        <f>ABS(S1203/E1200*10^6*I1200)</f>
        <v>7.904701296664601</v>
      </c>
      <c r="X1203" s="70"/>
      <c r="Y1203" s="70"/>
      <c r="Z1203" s="71"/>
      <c r="AA1203" s="97"/>
      <c r="AB1203" s="99"/>
      <c r="AC1203" s="97"/>
      <c r="AD1203" s="99"/>
      <c r="AE1203" s="72">
        <v>1.175681</v>
      </c>
      <c r="AF1203" s="73"/>
      <c r="AG1203" s="74"/>
      <c r="AH1203" s="72">
        <f t="shared" si="177"/>
        <v>1.3</v>
      </c>
      <c r="AI1203" s="73"/>
      <c r="AJ1203" s="74"/>
      <c r="AK1203" s="81"/>
      <c r="AL1203" s="82"/>
      <c r="AM1203" s="83"/>
      <c r="AN1203" s="88">
        <f>Z1028*AH1203*AK1200</f>
        <v>65</v>
      </c>
      <c r="AO1203" s="89"/>
      <c r="AP1203" s="89"/>
      <c r="AQ1203" s="90"/>
      <c r="AR1203" s="88">
        <f>AH1029*AH1203*AK1200</f>
        <v>19.5</v>
      </c>
      <c r="AS1203" s="89"/>
      <c r="AT1203" s="89"/>
      <c r="AU1203" s="90"/>
      <c r="AV1203" s="69">
        <f>AH359</f>
        <v>1095000</v>
      </c>
      <c r="AW1203" s="70"/>
      <c r="AX1203" s="70"/>
      <c r="AY1203" s="71"/>
      <c r="AZ1203" s="69" t="str">
        <f t="shared" si="178"/>
        <v>∞</v>
      </c>
      <c r="BA1203" s="70"/>
      <c r="BB1203" s="70"/>
      <c r="BC1203" s="71"/>
      <c r="BD1203" s="72">
        <f t="shared" si="179"/>
        <v>0</v>
      </c>
      <c r="BE1203" s="73"/>
      <c r="BF1203" s="74"/>
      <c r="BG1203" s="81"/>
      <c r="BH1203" s="82"/>
      <c r="BI1203" s="83"/>
      <c r="BJ1203" s="122"/>
      <c r="BK1203" s="123"/>
      <c r="BL1203" s="124"/>
    </row>
    <row r="1204" spans="2:64" ht="18.75" customHeight="1">
      <c r="B1204" s="91">
        <v>1902</v>
      </c>
      <c r="C1204" s="92"/>
      <c r="D1204" s="93"/>
      <c r="E1204" s="130">
        <v>161861132000</v>
      </c>
      <c r="F1204" s="76"/>
      <c r="G1204" s="76"/>
      <c r="H1204" s="77"/>
      <c r="I1204" s="131">
        <v>1430</v>
      </c>
      <c r="J1204" s="132"/>
      <c r="K1204" s="133"/>
      <c r="L1204" s="91">
        <v>1</v>
      </c>
      <c r="M1204" s="92"/>
      <c r="N1204" s="93"/>
      <c r="O1204" s="84">
        <v>1</v>
      </c>
      <c r="P1204" s="85"/>
      <c r="Q1204" s="85"/>
      <c r="R1204" s="86"/>
      <c r="S1204" s="72">
        <v>1033.04</v>
      </c>
      <c r="T1204" s="73"/>
      <c r="U1204" s="73"/>
      <c r="V1204" s="74"/>
      <c r="W1204" s="87">
        <f>ABS(S1204/E1204*10^6*I1204)</f>
        <v>9.126633316761925</v>
      </c>
      <c r="X1204" s="70"/>
      <c r="Y1204" s="70"/>
      <c r="Z1204" s="71"/>
      <c r="AA1204" s="91">
        <v>14</v>
      </c>
      <c r="AB1204" s="93"/>
      <c r="AC1204" s="91">
        <v>0</v>
      </c>
      <c r="AD1204" s="93"/>
      <c r="AE1204" s="72">
        <v>1</v>
      </c>
      <c r="AF1204" s="73"/>
      <c r="AG1204" s="74"/>
      <c r="AH1204" s="72">
        <f t="shared" si="177"/>
        <v>1.3</v>
      </c>
      <c r="AI1204" s="73"/>
      <c r="AJ1204" s="74"/>
      <c r="AK1204" s="75">
        <f>IF(AA1204&lt;25,1,IF(AC1204&lt;=12,1,(25/AA1204)^(1/4)))</f>
        <v>1</v>
      </c>
      <c r="AL1204" s="76"/>
      <c r="AM1204" s="77"/>
      <c r="AN1204" s="88">
        <f>Z1028*AH1204*AK1204</f>
        <v>65</v>
      </c>
      <c r="AO1204" s="89"/>
      <c r="AP1204" s="89"/>
      <c r="AQ1204" s="90"/>
      <c r="AR1204" s="88">
        <f>AH1029*AH1204*AK1204</f>
        <v>19.5</v>
      </c>
      <c r="AS1204" s="89"/>
      <c r="AT1204" s="89"/>
      <c r="AU1204" s="90"/>
      <c r="AV1204" s="69">
        <f>AH359</f>
        <v>1095000</v>
      </c>
      <c r="AW1204" s="70"/>
      <c r="AX1204" s="70"/>
      <c r="AY1204" s="71"/>
      <c r="AZ1204" s="69" t="str">
        <f t="shared" si="178"/>
        <v>∞</v>
      </c>
      <c r="BA1204" s="70"/>
      <c r="BB1204" s="70"/>
      <c r="BC1204" s="71"/>
      <c r="BD1204" s="72">
        <f t="shared" si="179"/>
        <v>0</v>
      </c>
      <c r="BE1204" s="73"/>
      <c r="BF1204" s="74"/>
      <c r="BG1204" s="75">
        <f>SUM(BD1204:BD1207)</f>
        <v>0.0636823979893649</v>
      </c>
      <c r="BH1204" s="76"/>
      <c r="BI1204" s="77"/>
      <c r="BJ1204" s="114" t="str">
        <f>IF(BG1204&lt;=1,"O.K","N.G")</f>
        <v>O.K</v>
      </c>
      <c r="BK1204" s="117"/>
      <c r="BL1204" s="118"/>
    </row>
    <row r="1205" spans="2:64" ht="18.75" customHeight="1">
      <c r="B1205" s="94"/>
      <c r="C1205" s="95"/>
      <c r="D1205" s="96"/>
      <c r="E1205" s="78"/>
      <c r="F1205" s="79"/>
      <c r="G1205" s="79"/>
      <c r="H1205" s="80"/>
      <c r="I1205" s="134"/>
      <c r="J1205" s="135"/>
      <c r="K1205" s="136"/>
      <c r="L1205" s="97"/>
      <c r="M1205" s="98"/>
      <c r="N1205" s="99"/>
      <c r="O1205" s="84">
        <v>2</v>
      </c>
      <c r="P1205" s="85"/>
      <c r="Q1205" s="85"/>
      <c r="R1205" s="86"/>
      <c r="S1205" s="72">
        <v>143.23</v>
      </c>
      <c r="T1205" s="73"/>
      <c r="U1205" s="73"/>
      <c r="V1205" s="74"/>
      <c r="W1205" s="87">
        <f>ABS(S1205/E1204*10^6*I1204)</f>
        <v>1.265398909974261</v>
      </c>
      <c r="X1205" s="70"/>
      <c r="Y1205" s="70"/>
      <c r="Z1205" s="71"/>
      <c r="AA1205" s="94"/>
      <c r="AB1205" s="96"/>
      <c r="AC1205" s="94"/>
      <c r="AD1205" s="96"/>
      <c r="AE1205" s="72">
        <v>1</v>
      </c>
      <c r="AF1205" s="73"/>
      <c r="AG1205" s="74"/>
      <c r="AH1205" s="72">
        <f t="shared" si="177"/>
        <v>1.3</v>
      </c>
      <c r="AI1205" s="73"/>
      <c r="AJ1205" s="74"/>
      <c r="AK1205" s="78"/>
      <c r="AL1205" s="79"/>
      <c r="AM1205" s="80"/>
      <c r="AN1205" s="88">
        <f>Z1028*AH1205*AK1204</f>
        <v>65</v>
      </c>
      <c r="AO1205" s="89"/>
      <c r="AP1205" s="89"/>
      <c r="AQ1205" s="90"/>
      <c r="AR1205" s="88">
        <f>AH1029*AH1205*AK1204</f>
        <v>19.5</v>
      </c>
      <c r="AS1205" s="89"/>
      <c r="AT1205" s="89"/>
      <c r="AU1205" s="90"/>
      <c r="AV1205" s="69">
        <f>AH359</f>
        <v>1095000</v>
      </c>
      <c r="AW1205" s="70"/>
      <c r="AX1205" s="70"/>
      <c r="AY1205" s="71"/>
      <c r="AZ1205" s="69" t="str">
        <f t="shared" si="178"/>
        <v>∞</v>
      </c>
      <c r="BA1205" s="70"/>
      <c r="BB1205" s="70"/>
      <c r="BC1205" s="71"/>
      <c r="BD1205" s="72">
        <f t="shared" si="179"/>
        <v>0</v>
      </c>
      <c r="BE1205" s="73"/>
      <c r="BF1205" s="74"/>
      <c r="BG1205" s="78"/>
      <c r="BH1205" s="79"/>
      <c r="BI1205" s="80"/>
      <c r="BJ1205" s="137"/>
      <c r="BK1205" s="138"/>
      <c r="BL1205" s="139"/>
    </row>
    <row r="1206" spans="2:64" ht="18.75" customHeight="1">
      <c r="B1206" s="94"/>
      <c r="C1206" s="95"/>
      <c r="D1206" s="96"/>
      <c r="E1206" s="78"/>
      <c r="F1206" s="79"/>
      <c r="G1206" s="79"/>
      <c r="H1206" s="80"/>
      <c r="I1206" s="134"/>
      <c r="J1206" s="135"/>
      <c r="K1206" s="136"/>
      <c r="L1206" s="91">
        <v>2</v>
      </c>
      <c r="M1206" s="92"/>
      <c r="N1206" s="93"/>
      <c r="O1206" s="84">
        <v>1</v>
      </c>
      <c r="P1206" s="85"/>
      <c r="Q1206" s="85"/>
      <c r="R1206" s="86"/>
      <c r="S1206" s="72">
        <v>3591.41</v>
      </c>
      <c r="T1206" s="73"/>
      <c r="U1206" s="73"/>
      <c r="V1206" s="74"/>
      <c r="W1206" s="87">
        <f>ABS(S1206/E1204*10^6*I1204)</f>
        <v>31.729151010756553</v>
      </c>
      <c r="X1206" s="70"/>
      <c r="Y1206" s="70"/>
      <c r="Z1206" s="71"/>
      <c r="AA1206" s="94"/>
      <c r="AB1206" s="96"/>
      <c r="AC1206" s="94"/>
      <c r="AD1206" s="96"/>
      <c r="AE1206" s="72">
        <v>1</v>
      </c>
      <c r="AF1206" s="73"/>
      <c r="AG1206" s="74"/>
      <c r="AH1206" s="72">
        <f t="shared" si="177"/>
        <v>1.3</v>
      </c>
      <c r="AI1206" s="73"/>
      <c r="AJ1206" s="74"/>
      <c r="AK1206" s="78"/>
      <c r="AL1206" s="79"/>
      <c r="AM1206" s="80"/>
      <c r="AN1206" s="88">
        <f>Z1028*AH1206*AK1204</f>
        <v>65</v>
      </c>
      <c r="AO1206" s="89"/>
      <c r="AP1206" s="89"/>
      <c r="AQ1206" s="90"/>
      <c r="AR1206" s="88">
        <f>AH1029*AH1206*AK1204</f>
        <v>19.5</v>
      </c>
      <c r="AS1206" s="89"/>
      <c r="AT1206" s="89"/>
      <c r="AU1206" s="90"/>
      <c r="AV1206" s="69">
        <f>AH359</f>
        <v>1095000</v>
      </c>
      <c r="AW1206" s="70"/>
      <c r="AX1206" s="70"/>
      <c r="AY1206" s="71"/>
      <c r="AZ1206" s="69">
        <f t="shared" si="178"/>
        <v>17194704.260082472</v>
      </c>
      <c r="BA1206" s="70"/>
      <c r="BB1206" s="70"/>
      <c r="BC1206" s="71"/>
      <c r="BD1206" s="72">
        <f t="shared" si="179"/>
        <v>0.0636823979893649</v>
      </c>
      <c r="BE1206" s="73"/>
      <c r="BF1206" s="74"/>
      <c r="BG1206" s="78"/>
      <c r="BH1206" s="79"/>
      <c r="BI1206" s="80"/>
      <c r="BJ1206" s="137"/>
      <c r="BK1206" s="138"/>
      <c r="BL1206" s="139"/>
    </row>
    <row r="1207" spans="2:64" ht="18.75" customHeight="1">
      <c r="B1207" s="97"/>
      <c r="C1207" s="98"/>
      <c r="D1207" s="99"/>
      <c r="E1207" s="81"/>
      <c r="F1207" s="82"/>
      <c r="G1207" s="82"/>
      <c r="H1207" s="83"/>
      <c r="I1207" s="140"/>
      <c r="J1207" s="141"/>
      <c r="K1207" s="142"/>
      <c r="L1207" s="97"/>
      <c r="M1207" s="98"/>
      <c r="N1207" s="99"/>
      <c r="O1207" s="84">
        <v>2</v>
      </c>
      <c r="P1207" s="85"/>
      <c r="Q1207" s="85"/>
      <c r="R1207" s="86"/>
      <c r="S1207" s="72">
        <v>324.57</v>
      </c>
      <c r="T1207" s="73"/>
      <c r="U1207" s="73"/>
      <c r="V1207" s="74"/>
      <c r="W1207" s="87">
        <f>ABS(S1207/E1204*10^6*I1204)</f>
        <v>2.8674895218204703</v>
      </c>
      <c r="X1207" s="70"/>
      <c r="Y1207" s="70"/>
      <c r="Z1207" s="71"/>
      <c r="AA1207" s="97"/>
      <c r="AB1207" s="99"/>
      <c r="AC1207" s="97"/>
      <c r="AD1207" s="99"/>
      <c r="AE1207" s="72">
        <v>1</v>
      </c>
      <c r="AF1207" s="73"/>
      <c r="AG1207" s="74"/>
      <c r="AH1207" s="72">
        <f t="shared" si="177"/>
        <v>1.3</v>
      </c>
      <c r="AI1207" s="73"/>
      <c r="AJ1207" s="74"/>
      <c r="AK1207" s="81"/>
      <c r="AL1207" s="82"/>
      <c r="AM1207" s="83"/>
      <c r="AN1207" s="88">
        <f>Z1028*AH1207*AK1204</f>
        <v>65</v>
      </c>
      <c r="AO1207" s="89"/>
      <c r="AP1207" s="89"/>
      <c r="AQ1207" s="90"/>
      <c r="AR1207" s="88">
        <f>AH1029*AH1207*AK1204</f>
        <v>19.5</v>
      </c>
      <c r="AS1207" s="89"/>
      <c r="AT1207" s="89"/>
      <c r="AU1207" s="90"/>
      <c r="AV1207" s="69">
        <f>AH359</f>
        <v>1095000</v>
      </c>
      <c r="AW1207" s="70"/>
      <c r="AX1207" s="70"/>
      <c r="AY1207" s="71"/>
      <c r="AZ1207" s="69" t="str">
        <f t="shared" si="178"/>
        <v>∞</v>
      </c>
      <c r="BA1207" s="70"/>
      <c r="BB1207" s="70"/>
      <c r="BC1207" s="71"/>
      <c r="BD1207" s="72">
        <f t="shared" si="179"/>
        <v>0</v>
      </c>
      <c r="BE1207" s="73"/>
      <c r="BF1207" s="74"/>
      <c r="BG1207" s="81"/>
      <c r="BH1207" s="82"/>
      <c r="BI1207" s="83"/>
      <c r="BJ1207" s="122"/>
      <c r="BK1207" s="123"/>
      <c r="BL1207" s="124"/>
    </row>
    <row r="1208" spans="2:64" ht="18.75" customHeight="1">
      <c r="B1208" s="91">
        <v>2002</v>
      </c>
      <c r="C1208" s="92"/>
      <c r="D1208" s="93"/>
      <c r="E1208" s="130">
        <v>195223979166.666</v>
      </c>
      <c r="F1208" s="76"/>
      <c r="G1208" s="76"/>
      <c r="H1208" s="77"/>
      <c r="I1208" s="131">
        <v>1425</v>
      </c>
      <c r="J1208" s="132"/>
      <c r="K1208" s="133"/>
      <c r="L1208" s="91">
        <v>1</v>
      </c>
      <c r="M1208" s="92"/>
      <c r="N1208" s="93"/>
      <c r="O1208" s="84">
        <v>1</v>
      </c>
      <c r="P1208" s="85"/>
      <c r="Q1208" s="85"/>
      <c r="R1208" s="86"/>
      <c r="S1208" s="72">
        <v>1202.19</v>
      </c>
      <c r="T1208" s="73"/>
      <c r="U1208" s="73"/>
      <c r="V1208" s="74"/>
      <c r="W1208" s="87">
        <f>ABS(S1208/E1208*10^6*I1208)</f>
        <v>8.775155374419862</v>
      </c>
      <c r="X1208" s="70"/>
      <c r="Y1208" s="70"/>
      <c r="Z1208" s="71"/>
      <c r="AA1208" s="91">
        <v>14</v>
      </c>
      <c r="AB1208" s="93"/>
      <c r="AC1208" s="91">
        <v>0</v>
      </c>
      <c r="AD1208" s="93"/>
      <c r="AE1208" s="72">
        <v>1</v>
      </c>
      <c r="AF1208" s="73"/>
      <c r="AG1208" s="74"/>
      <c r="AH1208" s="72">
        <f t="shared" si="177"/>
        <v>1.3</v>
      </c>
      <c r="AI1208" s="73"/>
      <c r="AJ1208" s="74"/>
      <c r="AK1208" s="75">
        <f>IF(AA1208&lt;25,1,IF(AC1208&lt;=12,1,(25/AA1208)^(1/4)))</f>
        <v>1</v>
      </c>
      <c r="AL1208" s="76"/>
      <c r="AM1208" s="77"/>
      <c r="AN1208" s="88">
        <f>Z1028*AH1208*AK1208</f>
        <v>65</v>
      </c>
      <c r="AO1208" s="89"/>
      <c r="AP1208" s="89"/>
      <c r="AQ1208" s="90"/>
      <c r="AR1208" s="88">
        <f>AH1029*AH1208*AK1208</f>
        <v>19.5</v>
      </c>
      <c r="AS1208" s="89"/>
      <c r="AT1208" s="89"/>
      <c r="AU1208" s="90"/>
      <c r="AV1208" s="69">
        <f>AH359</f>
        <v>1095000</v>
      </c>
      <c r="AW1208" s="70"/>
      <c r="AX1208" s="70"/>
      <c r="AY1208" s="71"/>
      <c r="AZ1208" s="69" t="str">
        <f t="shared" si="178"/>
        <v>∞</v>
      </c>
      <c r="BA1208" s="70"/>
      <c r="BB1208" s="70"/>
      <c r="BC1208" s="71"/>
      <c r="BD1208" s="72">
        <f t="shared" si="179"/>
        <v>0</v>
      </c>
      <c r="BE1208" s="73"/>
      <c r="BF1208" s="74"/>
      <c r="BG1208" s="75">
        <f>SUM(BD1208:BD1211)</f>
        <v>0.058459098943025915</v>
      </c>
      <c r="BH1208" s="76"/>
      <c r="BI1208" s="77"/>
      <c r="BJ1208" s="114" t="str">
        <f>IF(BG1208&lt;=1,"O.K","N.G")</f>
        <v>O.K</v>
      </c>
      <c r="BK1208" s="117"/>
      <c r="BL1208" s="118"/>
    </row>
    <row r="1209" spans="2:64" ht="18.75" customHeight="1">
      <c r="B1209" s="94"/>
      <c r="C1209" s="95"/>
      <c r="D1209" s="96"/>
      <c r="E1209" s="78"/>
      <c r="F1209" s="79"/>
      <c r="G1209" s="79"/>
      <c r="H1209" s="80"/>
      <c r="I1209" s="134"/>
      <c r="J1209" s="135"/>
      <c r="K1209" s="136"/>
      <c r="L1209" s="97"/>
      <c r="M1209" s="98"/>
      <c r="N1209" s="99"/>
      <c r="O1209" s="84">
        <v>2</v>
      </c>
      <c r="P1209" s="85"/>
      <c r="Q1209" s="85"/>
      <c r="R1209" s="86"/>
      <c r="S1209" s="72">
        <v>116.61</v>
      </c>
      <c r="T1209" s="73"/>
      <c r="U1209" s="73"/>
      <c r="V1209" s="74"/>
      <c r="W1209" s="87">
        <f>ABS(S1209/E1208*10^6*I1208)</f>
        <v>0.8511723339997006</v>
      </c>
      <c r="X1209" s="70"/>
      <c r="Y1209" s="70"/>
      <c r="Z1209" s="71"/>
      <c r="AA1209" s="94"/>
      <c r="AB1209" s="96"/>
      <c r="AC1209" s="94"/>
      <c r="AD1209" s="96"/>
      <c r="AE1209" s="72">
        <v>1</v>
      </c>
      <c r="AF1209" s="73"/>
      <c r="AG1209" s="74"/>
      <c r="AH1209" s="72">
        <f t="shared" si="177"/>
        <v>1.3</v>
      </c>
      <c r="AI1209" s="73"/>
      <c r="AJ1209" s="74"/>
      <c r="AK1209" s="78"/>
      <c r="AL1209" s="79"/>
      <c r="AM1209" s="80"/>
      <c r="AN1209" s="88">
        <f>Z1028*AH1209*AK1208</f>
        <v>65</v>
      </c>
      <c r="AO1209" s="89"/>
      <c r="AP1209" s="89"/>
      <c r="AQ1209" s="90"/>
      <c r="AR1209" s="88">
        <f>AH1029*AH1209*AK1208</f>
        <v>19.5</v>
      </c>
      <c r="AS1209" s="89"/>
      <c r="AT1209" s="89"/>
      <c r="AU1209" s="90"/>
      <c r="AV1209" s="69">
        <f>AH359</f>
        <v>1095000</v>
      </c>
      <c r="AW1209" s="70"/>
      <c r="AX1209" s="70"/>
      <c r="AY1209" s="71"/>
      <c r="AZ1209" s="69" t="str">
        <f t="shared" si="178"/>
        <v>∞</v>
      </c>
      <c r="BA1209" s="70"/>
      <c r="BB1209" s="70"/>
      <c r="BC1209" s="71"/>
      <c r="BD1209" s="72">
        <f t="shared" si="179"/>
        <v>0</v>
      </c>
      <c r="BE1209" s="73"/>
      <c r="BF1209" s="74"/>
      <c r="BG1209" s="78"/>
      <c r="BH1209" s="79"/>
      <c r="BI1209" s="80"/>
      <c r="BJ1209" s="137"/>
      <c r="BK1209" s="138"/>
      <c r="BL1209" s="139"/>
    </row>
    <row r="1210" spans="2:64" ht="18.75" customHeight="1">
      <c r="B1210" s="94"/>
      <c r="C1210" s="95"/>
      <c r="D1210" s="96"/>
      <c r="E1210" s="78"/>
      <c r="F1210" s="79"/>
      <c r="G1210" s="79"/>
      <c r="H1210" s="80"/>
      <c r="I1210" s="134"/>
      <c r="J1210" s="135"/>
      <c r="K1210" s="136"/>
      <c r="L1210" s="91">
        <v>2</v>
      </c>
      <c r="M1210" s="92"/>
      <c r="N1210" s="93"/>
      <c r="O1210" s="84">
        <v>1</v>
      </c>
      <c r="P1210" s="85"/>
      <c r="Q1210" s="85"/>
      <c r="R1210" s="86"/>
      <c r="S1210" s="72">
        <v>4224.62</v>
      </c>
      <c r="T1210" s="73"/>
      <c r="U1210" s="73"/>
      <c r="V1210" s="74"/>
      <c r="W1210" s="87">
        <f>ABS(S1210/E1208*10^6*I1208)</f>
        <v>30.836803581698096</v>
      </c>
      <c r="X1210" s="70"/>
      <c r="Y1210" s="70"/>
      <c r="Z1210" s="71"/>
      <c r="AA1210" s="94"/>
      <c r="AB1210" s="96"/>
      <c r="AC1210" s="94"/>
      <c r="AD1210" s="96"/>
      <c r="AE1210" s="72">
        <v>1</v>
      </c>
      <c r="AF1210" s="73"/>
      <c r="AG1210" s="74"/>
      <c r="AH1210" s="72">
        <f t="shared" si="177"/>
        <v>1.3</v>
      </c>
      <c r="AI1210" s="73"/>
      <c r="AJ1210" s="74"/>
      <c r="AK1210" s="78"/>
      <c r="AL1210" s="79"/>
      <c r="AM1210" s="80"/>
      <c r="AN1210" s="88">
        <f>Z1028*AH1210*AK1208</f>
        <v>65</v>
      </c>
      <c r="AO1210" s="89"/>
      <c r="AP1210" s="89"/>
      <c r="AQ1210" s="90"/>
      <c r="AR1210" s="88">
        <f>AH1029*AH1210*AK1208</f>
        <v>19.5</v>
      </c>
      <c r="AS1210" s="89"/>
      <c r="AT1210" s="89"/>
      <c r="AU1210" s="90"/>
      <c r="AV1210" s="69">
        <f>AH359</f>
        <v>1095000</v>
      </c>
      <c r="AW1210" s="70"/>
      <c r="AX1210" s="70"/>
      <c r="AY1210" s="71"/>
      <c r="AZ1210" s="69">
        <f t="shared" si="178"/>
        <v>18731044.7782848</v>
      </c>
      <c r="BA1210" s="70"/>
      <c r="BB1210" s="70"/>
      <c r="BC1210" s="71"/>
      <c r="BD1210" s="72">
        <f t="shared" si="179"/>
        <v>0.058459098943025915</v>
      </c>
      <c r="BE1210" s="73"/>
      <c r="BF1210" s="74"/>
      <c r="BG1210" s="78"/>
      <c r="BH1210" s="79"/>
      <c r="BI1210" s="80"/>
      <c r="BJ1210" s="137"/>
      <c r="BK1210" s="138"/>
      <c r="BL1210" s="139"/>
    </row>
    <row r="1211" spans="2:64" ht="18.75" customHeight="1">
      <c r="B1211" s="97"/>
      <c r="C1211" s="98"/>
      <c r="D1211" s="99"/>
      <c r="E1211" s="81"/>
      <c r="F1211" s="82"/>
      <c r="G1211" s="82"/>
      <c r="H1211" s="83"/>
      <c r="I1211" s="140"/>
      <c r="J1211" s="141"/>
      <c r="K1211" s="142"/>
      <c r="L1211" s="97"/>
      <c r="M1211" s="98"/>
      <c r="N1211" s="99"/>
      <c r="O1211" s="84">
        <v>2</v>
      </c>
      <c r="P1211" s="85"/>
      <c r="Q1211" s="85"/>
      <c r="R1211" s="86"/>
      <c r="S1211" s="72">
        <v>257.03</v>
      </c>
      <c r="T1211" s="73"/>
      <c r="U1211" s="73"/>
      <c r="V1211" s="74"/>
      <c r="W1211" s="87">
        <f>ABS(S1211/E1208*10^6*I1208)</f>
        <v>1.8761411972210187</v>
      </c>
      <c r="X1211" s="70"/>
      <c r="Y1211" s="70"/>
      <c r="Z1211" s="71"/>
      <c r="AA1211" s="97"/>
      <c r="AB1211" s="99"/>
      <c r="AC1211" s="97"/>
      <c r="AD1211" s="99"/>
      <c r="AE1211" s="72">
        <v>1</v>
      </c>
      <c r="AF1211" s="73"/>
      <c r="AG1211" s="74"/>
      <c r="AH1211" s="72">
        <f t="shared" si="177"/>
        <v>1.3</v>
      </c>
      <c r="AI1211" s="73"/>
      <c r="AJ1211" s="74"/>
      <c r="AK1211" s="81"/>
      <c r="AL1211" s="82"/>
      <c r="AM1211" s="83"/>
      <c r="AN1211" s="88">
        <f>Z1028*AH1211*AK1208</f>
        <v>65</v>
      </c>
      <c r="AO1211" s="89"/>
      <c r="AP1211" s="89"/>
      <c r="AQ1211" s="90"/>
      <c r="AR1211" s="88">
        <f>AH1029*AH1211*AK1208</f>
        <v>19.5</v>
      </c>
      <c r="AS1211" s="89"/>
      <c r="AT1211" s="89"/>
      <c r="AU1211" s="90"/>
      <c r="AV1211" s="69">
        <f>AH359</f>
        <v>1095000</v>
      </c>
      <c r="AW1211" s="70"/>
      <c r="AX1211" s="70"/>
      <c r="AY1211" s="71"/>
      <c r="AZ1211" s="69" t="str">
        <f t="shared" si="178"/>
        <v>∞</v>
      </c>
      <c r="BA1211" s="70"/>
      <c r="BB1211" s="70"/>
      <c r="BC1211" s="71"/>
      <c r="BD1211" s="72">
        <f t="shared" si="179"/>
        <v>0</v>
      </c>
      <c r="BE1211" s="73"/>
      <c r="BF1211" s="74"/>
      <c r="BG1211" s="81"/>
      <c r="BH1211" s="82"/>
      <c r="BI1211" s="83"/>
      <c r="BJ1211" s="122"/>
      <c r="BK1211" s="123"/>
      <c r="BL1211" s="124"/>
    </row>
    <row r="1212" spans="2:64" ht="18.75" customHeight="1">
      <c r="B1212" s="91">
        <v>2102</v>
      </c>
      <c r="C1212" s="92"/>
      <c r="D1212" s="93"/>
      <c r="E1212" s="130">
        <v>228592821333.333</v>
      </c>
      <c r="F1212" s="76"/>
      <c r="G1212" s="76"/>
      <c r="H1212" s="77"/>
      <c r="I1212" s="131">
        <v>1420</v>
      </c>
      <c r="J1212" s="132"/>
      <c r="K1212" s="133"/>
      <c r="L1212" s="91">
        <v>1</v>
      </c>
      <c r="M1212" s="92"/>
      <c r="N1212" s="93"/>
      <c r="O1212" s="84">
        <v>1</v>
      </c>
      <c r="P1212" s="85"/>
      <c r="Q1212" s="85"/>
      <c r="R1212" s="86"/>
      <c r="S1212" s="72">
        <v>1268.44</v>
      </c>
      <c r="T1212" s="73"/>
      <c r="U1212" s="73"/>
      <c r="V1212" s="74"/>
      <c r="W1212" s="87">
        <f>ABS(S1212/E1212*10^6*I1212)</f>
        <v>7.879446036380646</v>
      </c>
      <c r="X1212" s="70"/>
      <c r="Y1212" s="70"/>
      <c r="Z1212" s="71"/>
      <c r="AA1212" s="91">
        <v>14</v>
      </c>
      <c r="AB1212" s="93"/>
      <c r="AC1212" s="91">
        <v>0</v>
      </c>
      <c r="AD1212" s="93"/>
      <c r="AE1212" s="72">
        <v>1</v>
      </c>
      <c r="AF1212" s="73"/>
      <c r="AG1212" s="74"/>
      <c r="AH1212" s="72">
        <f t="shared" si="177"/>
        <v>1.3</v>
      </c>
      <c r="AI1212" s="73"/>
      <c r="AJ1212" s="74"/>
      <c r="AK1212" s="75">
        <f>IF(AA1212&lt;25,1,IF(AC1212&lt;=12,1,(25/AA1212)^(1/4)))</f>
        <v>1</v>
      </c>
      <c r="AL1212" s="76"/>
      <c r="AM1212" s="77"/>
      <c r="AN1212" s="88">
        <f>Z1028*AH1212*AK1212</f>
        <v>65</v>
      </c>
      <c r="AO1212" s="89"/>
      <c r="AP1212" s="89"/>
      <c r="AQ1212" s="90"/>
      <c r="AR1212" s="88">
        <f>AH1029*AH1212*AK1212</f>
        <v>19.5</v>
      </c>
      <c r="AS1212" s="89"/>
      <c r="AT1212" s="89"/>
      <c r="AU1212" s="90"/>
      <c r="AV1212" s="69">
        <f>AH359</f>
        <v>1095000</v>
      </c>
      <c r="AW1212" s="70"/>
      <c r="AX1212" s="70"/>
      <c r="AY1212" s="71"/>
      <c r="AZ1212" s="69" t="str">
        <f t="shared" si="178"/>
        <v>∞</v>
      </c>
      <c r="BA1212" s="70"/>
      <c r="BB1212" s="70"/>
      <c r="BC1212" s="71"/>
      <c r="BD1212" s="72">
        <f t="shared" si="179"/>
        <v>0</v>
      </c>
      <c r="BE1212" s="73"/>
      <c r="BF1212" s="74"/>
      <c r="BG1212" s="75">
        <f>SUM(BD1212:BD1215)</f>
        <v>0.04392877371811782</v>
      </c>
      <c r="BH1212" s="76"/>
      <c r="BI1212" s="77"/>
      <c r="BJ1212" s="114" t="str">
        <f>IF(BG1212&lt;=1,"O.K","N.G")</f>
        <v>O.K</v>
      </c>
      <c r="BK1212" s="117"/>
      <c r="BL1212" s="118"/>
    </row>
    <row r="1213" spans="2:64" ht="18.75" customHeight="1">
      <c r="B1213" s="94"/>
      <c r="C1213" s="95"/>
      <c r="D1213" s="96"/>
      <c r="E1213" s="78"/>
      <c r="F1213" s="79"/>
      <c r="G1213" s="79"/>
      <c r="H1213" s="80"/>
      <c r="I1213" s="134"/>
      <c r="J1213" s="135"/>
      <c r="K1213" s="136"/>
      <c r="L1213" s="97"/>
      <c r="M1213" s="98"/>
      <c r="N1213" s="99"/>
      <c r="O1213" s="84">
        <v>2</v>
      </c>
      <c r="P1213" s="85"/>
      <c r="Q1213" s="85"/>
      <c r="R1213" s="86"/>
      <c r="S1213" s="72">
        <v>687.04</v>
      </c>
      <c r="T1213" s="73"/>
      <c r="U1213" s="73"/>
      <c r="V1213" s="74"/>
      <c r="W1213" s="87">
        <f>ABS(S1213/E1212*10^6*I1212)</f>
        <v>4.267836558950331</v>
      </c>
      <c r="X1213" s="70"/>
      <c r="Y1213" s="70"/>
      <c r="Z1213" s="71"/>
      <c r="AA1213" s="94"/>
      <c r="AB1213" s="96"/>
      <c r="AC1213" s="94"/>
      <c r="AD1213" s="96"/>
      <c r="AE1213" s="72">
        <v>1</v>
      </c>
      <c r="AF1213" s="73"/>
      <c r="AG1213" s="74"/>
      <c r="AH1213" s="72">
        <f t="shared" si="177"/>
        <v>1.3</v>
      </c>
      <c r="AI1213" s="73"/>
      <c r="AJ1213" s="74"/>
      <c r="AK1213" s="78"/>
      <c r="AL1213" s="79"/>
      <c r="AM1213" s="80"/>
      <c r="AN1213" s="88">
        <f>Z1028*AH1213*AK1212</f>
        <v>65</v>
      </c>
      <c r="AO1213" s="89"/>
      <c r="AP1213" s="89"/>
      <c r="AQ1213" s="90"/>
      <c r="AR1213" s="88">
        <f>AH1029*AH1213*AK1212</f>
        <v>19.5</v>
      </c>
      <c r="AS1213" s="89"/>
      <c r="AT1213" s="89"/>
      <c r="AU1213" s="90"/>
      <c r="AV1213" s="69">
        <f>AH359</f>
        <v>1095000</v>
      </c>
      <c r="AW1213" s="70"/>
      <c r="AX1213" s="70"/>
      <c r="AY1213" s="71"/>
      <c r="AZ1213" s="69" t="str">
        <f t="shared" si="178"/>
        <v>∞</v>
      </c>
      <c r="BA1213" s="70"/>
      <c r="BB1213" s="70"/>
      <c r="BC1213" s="71"/>
      <c r="BD1213" s="72">
        <f t="shared" si="179"/>
        <v>0</v>
      </c>
      <c r="BE1213" s="73"/>
      <c r="BF1213" s="74"/>
      <c r="BG1213" s="78"/>
      <c r="BH1213" s="79"/>
      <c r="BI1213" s="80"/>
      <c r="BJ1213" s="137"/>
      <c r="BK1213" s="138"/>
      <c r="BL1213" s="139"/>
    </row>
    <row r="1214" spans="2:64" ht="18.75" customHeight="1">
      <c r="B1214" s="94"/>
      <c r="C1214" s="95"/>
      <c r="D1214" s="96"/>
      <c r="E1214" s="78"/>
      <c r="F1214" s="79"/>
      <c r="G1214" s="79"/>
      <c r="H1214" s="80"/>
      <c r="I1214" s="134"/>
      <c r="J1214" s="135"/>
      <c r="K1214" s="136"/>
      <c r="L1214" s="91">
        <v>2</v>
      </c>
      <c r="M1214" s="92"/>
      <c r="N1214" s="93"/>
      <c r="O1214" s="84">
        <v>1</v>
      </c>
      <c r="P1214" s="85"/>
      <c r="Q1214" s="85"/>
      <c r="R1214" s="86"/>
      <c r="S1214" s="72">
        <v>4513.11</v>
      </c>
      <c r="T1214" s="73"/>
      <c r="U1214" s="73"/>
      <c r="V1214" s="74"/>
      <c r="W1214" s="87">
        <f>ABS(S1214/E1212*10^6*I1212)</f>
        <v>28.03507197916327</v>
      </c>
      <c r="X1214" s="70"/>
      <c r="Y1214" s="70"/>
      <c r="Z1214" s="71"/>
      <c r="AA1214" s="94"/>
      <c r="AB1214" s="96"/>
      <c r="AC1214" s="94"/>
      <c r="AD1214" s="96"/>
      <c r="AE1214" s="72">
        <v>1</v>
      </c>
      <c r="AF1214" s="73"/>
      <c r="AG1214" s="74"/>
      <c r="AH1214" s="72">
        <f t="shared" si="177"/>
        <v>1.3</v>
      </c>
      <c r="AI1214" s="73"/>
      <c r="AJ1214" s="74"/>
      <c r="AK1214" s="78"/>
      <c r="AL1214" s="79"/>
      <c r="AM1214" s="80"/>
      <c r="AN1214" s="88">
        <f>Z1028*AH1214*AK1212</f>
        <v>65</v>
      </c>
      <c r="AO1214" s="89"/>
      <c r="AP1214" s="89"/>
      <c r="AQ1214" s="90"/>
      <c r="AR1214" s="88">
        <f>AH1029*AH1214*AK1212</f>
        <v>19.5</v>
      </c>
      <c r="AS1214" s="89"/>
      <c r="AT1214" s="89"/>
      <c r="AU1214" s="90"/>
      <c r="AV1214" s="69">
        <f>AH359</f>
        <v>1095000</v>
      </c>
      <c r="AW1214" s="70"/>
      <c r="AX1214" s="70"/>
      <c r="AY1214" s="71"/>
      <c r="AZ1214" s="69">
        <f t="shared" si="178"/>
        <v>24926714.481637858</v>
      </c>
      <c r="BA1214" s="70"/>
      <c r="BB1214" s="70"/>
      <c r="BC1214" s="71"/>
      <c r="BD1214" s="72">
        <f t="shared" si="179"/>
        <v>0.04392877371811782</v>
      </c>
      <c r="BE1214" s="73"/>
      <c r="BF1214" s="74"/>
      <c r="BG1214" s="78"/>
      <c r="BH1214" s="79"/>
      <c r="BI1214" s="80"/>
      <c r="BJ1214" s="137"/>
      <c r="BK1214" s="138"/>
      <c r="BL1214" s="139"/>
    </row>
    <row r="1215" spans="2:64" ht="18.75" customHeight="1">
      <c r="B1215" s="97"/>
      <c r="C1215" s="98"/>
      <c r="D1215" s="99"/>
      <c r="E1215" s="81"/>
      <c r="F1215" s="82"/>
      <c r="G1215" s="82"/>
      <c r="H1215" s="83"/>
      <c r="I1215" s="140"/>
      <c r="J1215" s="141"/>
      <c r="K1215" s="142"/>
      <c r="L1215" s="97"/>
      <c r="M1215" s="98"/>
      <c r="N1215" s="99"/>
      <c r="O1215" s="84">
        <v>2</v>
      </c>
      <c r="P1215" s="85"/>
      <c r="Q1215" s="85"/>
      <c r="R1215" s="86"/>
      <c r="S1215" s="72">
        <v>197.26</v>
      </c>
      <c r="T1215" s="73"/>
      <c r="U1215" s="73"/>
      <c r="V1215" s="74"/>
      <c r="W1215" s="87">
        <f>ABS(S1215/E1212*10^6*I1212)</f>
        <v>1.225363064186281</v>
      </c>
      <c r="X1215" s="70"/>
      <c r="Y1215" s="70"/>
      <c r="Z1215" s="71"/>
      <c r="AA1215" s="97"/>
      <c r="AB1215" s="99"/>
      <c r="AC1215" s="97"/>
      <c r="AD1215" s="99"/>
      <c r="AE1215" s="72">
        <v>1</v>
      </c>
      <c r="AF1215" s="73"/>
      <c r="AG1215" s="74"/>
      <c r="AH1215" s="72">
        <f t="shared" si="177"/>
        <v>1.3</v>
      </c>
      <c r="AI1215" s="73"/>
      <c r="AJ1215" s="74"/>
      <c r="AK1215" s="81"/>
      <c r="AL1215" s="82"/>
      <c r="AM1215" s="83"/>
      <c r="AN1215" s="88">
        <f>Z1028*AH1215*AK1212</f>
        <v>65</v>
      </c>
      <c r="AO1215" s="89"/>
      <c r="AP1215" s="89"/>
      <c r="AQ1215" s="90"/>
      <c r="AR1215" s="88">
        <f>AH1029*AH1215*AK1212</f>
        <v>19.5</v>
      </c>
      <c r="AS1215" s="89"/>
      <c r="AT1215" s="89"/>
      <c r="AU1215" s="90"/>
      <c r="AV1215" s="69">
        <f>AH359</f>
        <v>1095000</v>
      </c>
      <c r="AW1215" s="70"/>
      <c r="AX1215" s="70"/>
      <c r="AY1215" s="71"/>
      <c r="AZ1215" s="69" t="str">
        <f t="shared" si="178"/>
        <v>∞</v>
      </c>
      <c r="BA1215" s="70"/>
      <c r="BB1215" s="70"/>
      <c r="BC1215" s="71"/>
      <c r="BD1215" s="72">
        <f t="shared" si="179"/>
        <v>0</v>
      </c>
      <c r="BE1215" s="73"/>
      <c r="BF1215" s="74"/>
      <c r="BG1215" s="81"/>
      <c r="BH1215" s="82"/>
      <c r="BI1215" s="83"/>
      <c r="BJ1215" s="122"/>
      <c r="BK1215" s="123"/>
      <c r="BL1215" s="124"/>
    </row>
    <row r="1216" spans="2:64" ht="18.75" customHeight="1">
      <c r="B1216" s="91">
        <v>2202</v>
      </c>
      <c r="C1216" s="92"/>
      <c r="D1216" s="93"/>
      <c r="E1216" s="130">
        <v>228592821333.333</v>
      </c>
      <c r="F1216" s="76"/>
      <c r="G1216" s="76"/>
      <c r="H1216" s="77"/>
      <c r="I1216" s="131">
        <v>1420</v>
      </c>
      <c r="J1216" s="132"/>
      <c r="K1216" s="133"/>
      <c r="L1216" s="91">
        <v>1</v>
      </c>
      <c r="M1216" s="92"/>
      <c r="N1216" s="93"/>
      <c r="O1216" s="84">
        <v>1</v>
      </c>
      <c r="P1216" s="85"/>
      <c r="Q1216" s="85"/>
      <c r="R1216" s="86"/>
      <c r="S1216" s="72">
        <v>1200.58</v>
      </c>
      <c r="T1216" s="73"/>
      <c r="U1216" s="73"/>
      <c r="V1216" s="74"/>
      <c r="W1216" s="87">
        <f>ABS(S1216/E1216*10^6*I1216)</f>
        <v>7.457905239788936</v>
      </c>
      <c r="X1216" s="70"/>
      <c r="Y1216" s="70"/>
      <c r="Z1216" s="71"/>
      <c r="AA1216" s="91">
        <v>14</v>
      </c>
      <c r="AB1216" s="93"/>
      <c r="AC1216" s="91">
        <v>0</v>
      </c>
      <c r="AD1216" s="93"/>
      <c r="AE1216" s="72">
        <v>1</v>
      </c>
      <c r="AF1216" s="73"/>
      <c r="AG1216" s="74"/>
      <c r="AH1216" s="72">
        <f t="shared" si="177"/>
        <v>1.3</v>
      </c>
      <c r="AI1216" s="73"/>
      <c r="AJ1216" s="74"/>
      <c r="AK1216" s="75">
        <f>IF(AA1216&lt;25,1,IF(AC1216&lt;=12,1,(25/AA1216)^(1/4)))</f>
        <v>1</v>
      </c>
      <c r="AL1216" s="76"/>
      <c r="AM1216" s="77"/>
      <c r="AN1216" s="88">
        <f>Z1028*AH1216*AK1216</f>
        <v>65</v>
      </c>
      <c r="AO1216" s="89"/>
      <c r="AP1216" s="89"/>
      <c r="AQ1216" s="90"/>
      <c r="AR1216" s="88">
        <f>AH1029*AH1216*AK1216</f>
        <v>19.5</v>
      </c>
      <c r="AS1216" s="89"/>
      <c r="AT1216" s="89"/>
      <c r="AU1216" s="90"/>
      <c r="AV1216" s="69">
        <f>AH359</f>
        <v>1095000</v>
      </c>
      <c r="AW1216" s="70"/>
      <c r="AX1216" s="70"/>
      <c r="AY1216" s="71"/>
      <c r="AZ1216" s="69" t="str">
        <f t="shared" si="178"/>
        <v>∞</v>
      </c>
      <c r="BA1216" s="70"/>
      <c r="BB1216" s="70"/>
      <c r="BC1216" s="71"/>
      <c r="BD1216" s="72">
        <f t="shared" si="179"/>
        <v>0</v>
      </c>
      <c r="BE1216" s="73"/>
      <c r="BF1216" s="74"/>
      <c r="BG1216" s="75">
        <f>SUM(BD1216:BD1219)</f>
        <v>0.03951168095702806</v>
      </c>
      <c r="BH1216" s="76"/>
      <c r="BI1216" s="77"/>
      <c r="BJ1216" s="114" t="str">
        <f>IF(BG1216&lt;=1,"O.K","N.G")</f>
        <v>O.K</v>
      </c>
      <c r="BK1216" s="117"/>
      <c r="BL1216" s="118"/>
    </row>
    <row r="1217" spans="2:64" ht="18.75" customHeight="1">
      <c r="B1217" s="94"/>
      <c r="C1217" s="95"/>
      <c r="D1217" s="96"/>
      <c r="E1217" s="78"/>
      <c r="F1217" s="79"/>
      <c r="G1217" s="79"/>
      <c r="H1217" s="80"/>
      <c r="I1217" s="134"/>
      <c r="J1217" s="135"/>
      <c r="K1217" s="136"/>
      <c r="L1217" s="97"/>
      <c r="M1217" s="98"/>
      <c r="N1217" s="99"/>
      <c r="O1217" s="84">
        <v>2</v>
      </c>
      <c r="P1217" s="85"/>
      <c r="Q1217" s="85"/>
      <c r="R1217" s="86"/>
      <c r="S1217" s="72">
        <v>740.1</v>
      </c>
      <c r="T1217" s="73"/>
      <c r="U1217" s="73"/>
      <c r="V1217" s="74"/>
      <c r="W1217" s="87">
        <f>ABS(S1217/E1216*10^6*I1216)</f>
        <v>4.59744096017574</v>
      </c>
      <c r="X1217" s="70"/>
      <c r="Y1217" s="70"/>
      <c r="Z1217" s="71"/>
      <c r="AA1217" s="94"/>
      <c r="AB1217" s="96"/>
      <c r="AC1217" s="94"/>
      <c r="AD1217" s="96"/>
      <c r="AE1217" s="72">
        <v>1</v>
      </c>
      <c r="AF1217" s="73"/>
      <c r="AG1217" s="74"/>
      <c r="AH1217" s="72">
        <f t="shared" si="177"/>
        <v>1.3</v>
      </c>
      <c r="AI1217" s="73"/>
      <c r="AJ1217" s="74"/>
      <c r="AK1217" s="78"/>
      <c r="AL1217" s="79"/>
      <c r="AM1217" s="80"/>
      <c r="AN1217" s="88">
        <f>Z1028*AH1217*AK1216</f>
        <v>65</v>
      </c>
      <c r="AO1217" s="89"/>
      <c r="AP1217" s="89"/>
      <c r="AQ1217" s="90"/>
      <c r="AR1217" s="88">
        <f>AH1029*AH1217*AK1216</f>
        <v>19.5</v>
      </c>
      <c r="AS1217" s="89"/>
      <c r="AT1217" s="89"/>
      <c r="AU1217" s="90"/>
      <c r="AV1217" s="69">
        <f>AH359</f>
        <v>1095000</v>
      </c>
      <c r="AW1217" s="70"/>
      <c r="AX1217" s="70"/>
      <c r="AY1217" s="71"/>
      <c r="AZ1217" s="69" t="str">
        <f t="shared" si="178"/>
        <v>∞</v>
      </c>
      <c r="BA1217" s="70"/>
      <c r="BB1217" s="70"/>
      <c r="BC1217" s="71"/>
      <c r="BD1217" s="72">
        <f t="shared" si="179"/>
        <v>0</v>
      </c>
      <c r="BE1217" s="73"/>
      <c r="BF1217" s="74"/>
      <c r="BG1217" s="78"/>
      <c r="BH1217" s="79"/>
      <c r="BI1217" s="80"/>
      <c r="BJ1217" s="137"/>
      <c r="BK1217" s="138"/>
      <c r="BL1217" s="139"/>
    </row>
    <row r="1218" spans="2:64" ht="18.75" customHeight="1">
      <c r="B1218" s="94"/>
      <c r="C1218" s="95"/>
      <c r="D1218" s="96"/>
      <c r="E1218" s="78"/>
      <c r="F1218" s="79"/>
      <c r="G1218" s="79"/>
      <c r="H1218" s="80"/>
      <c r="I1218" s="134"/>
      <c r="J1218" s="135"/>
      <c r="K1218" s="136"/>
      <c r="L1218" s="91">
        <v>2</v>
      </c>
      <c r="M1218" s="92"/>
      <c r="N1218" s="93"/>
      <c r="O1218" s="84">
        <v>1</v>
      </c>
      <c r="P1218" s="85"/>
      <c r="Q1218" s="85"/>
      <c r="R1218" s="86"/>
      <c r="S1218" s="72">
        <v>4356.47</v>
      </c>
      <c r="T1218" s="73"/>
      <c r="U1218" s="73"/>
      <c r="V1218" s="74"/>
      <c r="W1218" s="87">
        <f>ABS(S1218/E1216*10^6*I1216)</f>
        <v>27.062037048745857</v>
      </c>
      <c r="X1218" s="70"/>
      <c r="Y1218" s="70"/>
      <c r="Z1218" s="71"/>
      <c r="AA1218" s="94"/>
      <c r="AB1218" s="96"/>
      <c r="AC1218" s="94"/>
      <c r="AD1218" s="96"/>
      <c r="AE1218" s="72">
        <v>1</v>
      </c>
      <c r="AF1218" s="73"/>
      <c r="AG1218" s="74"/>
      <c r="AH1218" s="72">
        <f t="shared" si="177"/>
        <v>1.3</v>
      </c>
      <c r="AI1218" s="73"/>
      <c r="AJ1218" s="74"/>
      <c r="AK1218" s="78"/>
      <c r="AL1218" s="79"/>
      <c r="AM1218" s="80"/>
      <c r="AN1218" s="88">
        <f>Z1028*AH1218*AK1216</f>
        <v>65</v>
      </c>
      <c r="AO1218" s="89"/>
      <c r="AP1218" s="89"/>
      <c r="AQ1218" s="90"/>
      <c r="AR1218" s="88">
        <f>AH1029*AH1218*AK1216</f>
        <v>19.5</v>
      </c>
      <c r="AS1218" s="89"/>
      <c r="AT1218" s="89"/>
      <c r="AU1218" s="90"/>
      <c r="AV1218" s="69">
        <f>AH359</f>
        <v>1095000</v>
      </c>
      <c r="AW1218" s="70"/>
      <c r="AX1218" s="70"/>
      <c r="AY1218" s="71"/>
      <c r="AZ1218" s="69">
        <f t="shared" si="178"/>
        <v>27713323.591342397</v>
      </c>
      <c r="BA1218" s="70"/>
      <c r="BB1218" s="70"/>
      <c r="BC1218" s="71"/>
      <c r="BD1218" s="72">
        <f t="shared" si="179"/>
        <v>0.03951168095702806</v>
      </c>
      <c r="BE1218" s="73"/>
      <c r="BF1218" s="74"/>
      <c r="BG1218" s="78"/>
      <c r="BH1218" s="79"/>
      <c r="BI1218" s="80"/>
      <c r="BJ1218" s="137"/>
      <c r="BK1218" s="138"/>
      <c r="BL1218" s="139"/>
    </row>
    <row r="1219" spans="2:64" ht="18.75" customHeight="1">
      <c r="B1219" s="97"/>
      <c r="C1219" s="98"/>
      <c r="D1219" s="99"/>
      <c r="E1219" s="81"/>
      <c r="F1219" s="82"/>
      <c r="G1219" s="82"/>
      <c r="H1219" s="83"/>
      <c r="I1219" s="140"/>
      <c r="J1219" s="141"/>
      <c r="K1219" s="142"/>
      <c r="L1219" s="97"/>
      <c r="M1219" s="98"/>
      <c r="N1219" s="99"/>
      <c r="O1219" s="84">
        <v>2</v>
      </c>
      <c r="P1219" s="85"/>
      <c r="Q1219" s="85"/>
      <c r="R1219" s="86"/>
      <c r="S1219" s="72">
        <v>143.57</v>
      </c>
      <c r="T1219" s="73"/>
      <c r="U1219" s="73"/>
      <c r="V1219" s="74"/>
      <c r="W1219" s="87">
        <f>ABS(S1219/E1216*10^6*I1216)</f>
        <v>0.8918451542391986</v>
      </c>
      <c r="X1219" s="70"/>
      <c r="Y1219" s="70"/>
      <c r="Z1219" s="71"/>
      <c r="AA1219" s="97"/>
      <c r="AB1219" s="99"/>
      <c r="AC1219" s="97"/>
      <c r="AD1219" s="99"/>
      <c r="AE1219" s="72">
        <v>1</v>
      </c>
      <c r="AF1219" s="73"/>
      <c r="AG1219" s="74"/>
      <c r="AH1219" s="72">
        <f t="shared" si="177"/>
        <v>1.3</v>
      </c>
      <c r="AI1219" s="73"/>
      <c r="AJ1219" s="74"/>
      <c r="AK1219" s="81"/>
      <c r="AL1219" s="82"/>
      <c r="AM1219" s="83"/>
      <c r="AN1219" s="88">
        <f>Z1028*AH1219*AK1216</f>
        <v>65</v>
      </c>
      <c r="AO1219" s="89"/>
      <c r="AP1219" s="89"/>
      <c r="AQ1219" s="90"/>
      <c r="AR1219" s="88">
        <f>AH1029*AH1219*AK1216</f>
        <v>19.5</v>
      </c>
      <c r="AS1219" s="89"/>
      <c r="AT1219" s="89"/>
      <c r="AU1219" s="90"/>
      <c r="AV1219" s="69">
        <f>AH359</f>
        <v>1095000</v>
      </c>
      <c r="AW1219" s="70"/>
      <c r="AX1219" s="70"/>
      <c r="AY1219" s="71"/>
      <c r="AZ1219" s="69" t="str">
        <f t="shared" si="178"/>
        <v>∞</v>
      </c>
      <c r="BA1219" s="70"/>
      <c r="BB1219" s="70"/>
      <c r="BC1219" s="71"/>
      <c r="BD1219" s="72">
        <f t="shared" si="179"/>
        <v>0</v>
      </c>
      <c r="BE1219" s="73"/>
      <c r="BF1219" s="74"/>
      <c r="BG1219" s="81"/>
      <c r="BH1219" s="82"/>
      <c r="BI1219" s="83"/>
      <c r="BJ1219" s="122"/>
      <c r="BK1219" s="123"/>
      <c r="BL1219" s="124"/>
    </row>
    <row r="1220" spans="2:64" ht="18.75" customHeight="1">
      <c r="B1220" s="91">
        <v>2302</v>
      </c>
      <c r="C1220" s="92"/>
      <c r="D1220" s="93"/>
      <c r="E1220" s="130">
        <v>195223979166.666</v>
      </c>
      <c r="F1220" s="76"/>
      <c r="G1220" s="76"/>
      <c r="H1220" s="77"/>
      <c r="I1220" s="131">
        <v>1425</v>
      </c>
      <c r="J1220" s="132"/>
      <c r="K1220" s="133"/>
      <c r="L1220" s="91">
        <v>1</v>
      </c>
      <c r="M1220" s="92"/>
      <c r="N1220" s="93"/>
      <c r="O1220" s="84">
        <v>1</v>
      </c>
      <c r="P1220" s="85"/>
      <c r="Q1220" s="85"/>
      <c r="R1220" s="86"/>
      <c r="S1220" s="72">
        <v>981.67</v>
      </c>
      <c r="T1220" s="73"/>
      <c r="U1220" s="73"/>
      <c r="V1220" s="74"/>
      <c r="W1220" s="87">
        <f>ABS(S1220/E1220*10^6*I1220)</f>
        <v>7.165511921082977</v>
      </c>
      <c r="X1220" s="70"/>
      <c r="Y1220" s="70"/>
      <c r="Z1220" s="71"/>
      <c r="AA1220" s="91">
        <v>14</v>
      </c>
      <c r="AB1220" s="93"/>
      <c r="AC1220" s="91">
        <v>0</v>
      </c>
      <c r="AD1220" s="93"/>
      <c r="AE1220" s="72">
        <v>1</v>
      </c>
      <c r="AF1220" s="73"/>
      <c r="AG1220" s="74"/>
      <c r="AH1220" s="72">
        <f t="shared" si="177"/>
        <v>1.3</v>
      </c>
      <c r="AI1220" s="73"/>
      <c r="AJ1220" s="74"/>
      <c r="AK1220" s="75">
        <f>IF(AA1220&lt;25,1,IF(AC1220&lt;=12,1,(25/AA1220)^(1/4)))</f>
        <v>1</v>
      </c>
      <c r="AL1220" s="76"/>
      <c r="AM1220" s="77"/>
      <c r="AN1220" s="88">
        <f>Z1028*AH1220*AK1220</f>
        <v>65</v>
      </c>
      <c r="AO1220" s="89"/>
      <c r="AP1220" s="89"/>
      <c r="AQ1220" s="90"/>
      <c r="AR1220" s="88">
        <f>AH1029*AH1220*AK1220</f>
        <v>19.5</v>
      </c>
      <c r="AS1220" s="89"/>
      <c r="AT1220" s="89"/>
      <c r="AU1220" s="90"/>
      <c r="AV1220" s="69">
        <f>AH359</f>
        <v>1095000</v>
      </c>
      <c r="AW1220" s="70"/>
      <c r="AX1220" s="70"/>
      <c r="AY1220" s="71"/>
      <c r="AZ1220" s="69" t="str">
        <f t="shared" si="178"/>
        <v>∞</v>
      </c>
      <c r="BA1220" s="70"/>
      <c r="BB1220" s="70"/>
      <c r="BC1220" s="71"/>
      <c r="BD1220" s="72">
        <f t="shared" si="179"/>
        <v>0</v>
      </c>
      <c r="BE1220" s="73"/>
      <c r="BF1220" s="74"/>
      <c r="BG1220" s="75">
        <f>SUM(BD1220:BD1223)</f>
        <v>0.037724298380289185</v>
      </c>
      <c r="BH1220" s="76"/>
      <c r="BI1220" s="77"/>
      <c r="BJ1220" s="114" t="str">
        <f>IF(BG1220&lt;=1,"O.K","N.G")</f>
        <v>O.K</v>
      </c>
      <c r="BK1220" s="117"/>
      <c r="BL1220" s="118"/>
    </row>
    <row r="1221" spans="2:64" ht="18.75" customHeight="1">
      <c r="B1221" s="94"/>
      <c r="C1221" s="95"/>
      <c r="D1221" s="96"/>
      <c r="E1221" s="78"/>
      <c r="F1221" s="79"/>
      <c r="G1221" s="79"/>
      <c r="H1221" s="80"/>
      <c r="I1221" s="134"/>
      <c r="J1221" s="135"/>
      <c r="K1221" s="136"/>
      <c r="L1221" s="97"/>
      <c r="M1221" s="98"/>
      <c r="N1221" s="99"/>
      <c r="O1221" s="84">
        <v>2</v>
      </c>
      <c r="P1221" s="85"/>
      <c r="Q1221" s="85"/>
      <c r="R1221" s="86"/>
      <c r="S1221" s="72">
        <v>659.05</v>
      </c>
      <c r="T1221" s="73"/>
      <c r="U1221" s="73"/>
      <c r="V1221" s="74"/>
      <c r="W1221" s="87">
        <f>ABS(S1221/E1220*10^6*I1220)</f>
        <v>4.81060909632538</v>
      </c>
      <c r="X1221" s="70"/>
      <c r="Y1221" s="70"/>
      <c r="Z1221" s="71"/>
      <c r="AA1221" s="94"/>
      <c r="AB1221" s="96"/>
      <c r="AC1221" s="94"/>
      <c r="AD1221" s="96"/>
      <c r="AE1221" s="72">
        <v>1</v>
      </c>
      <c r="AF1221" s="73"/>
      <c r="AG1221" s="74"/>
      <c r="AH1221" s="72">
        <f t="shared" si="177"/>
        <v>1.3</v>
      </c>
      <c r="AI1221" s="73"/>
      <c r="AJ1221" s="74"/>
      <c r="AK1221" s="78"/>
      <c r="AL1221" s="79"/>
      <c r="AM1221" s="80"/>
      <c r="AN1221" s="88">
        <f>Z1028*AH1221*AK1220</f>
        <v>65</v>
      </c>
      <c r="AO1221" s="89"/>
      <c r="AP1221" s="89"/>
      <c r="AQ1221" s="90"/>
      <c r="AR1221" s="88">
        <f>AH1029*AH1221*AK1220</f>
        <v>19.5</v>
      </c>
      <c r="AS1221" s="89"/>
      <c r="AT1221" s="89"/>
      <c r="AU1221" s="90"/>
      <c r="AV1221" s="69">
        <f>AH359</f>
        <v>1095000</v>
      </c>
      <c r="AW1221" s="70"/>
      <c r="AX1221" s="70"/>
      <c r="AY1221" s="71"/>
      <c r="AZ1221" s="69" t="str">
        <f t="shared" si="178"/>
        <v>∞</v>
      </c>
      <c r="BA1221" s="70"/>
      <c r="BB1221" s="70"/>
      <c r="BC1221" s="71"/>
      <c r="BD1221" s="72">
        <f t="shared" si="179"/>
        <v>0</v>
      </c>
      <c r="BE1221" s="73"/>
      <c r="BF1221" s="74"/>
      <c r="BG1221" s="78"/>
      <c r="BH1221" s="79"/>
      <c r="BI1221" s="80"/>
      <c r="BJ1221" s="137"/>
      <c r="BK1221" s="138"/>
      <c r="BL1221" s="139"/>
    </row>
    <row r="1222" spans="2:64" ht="18.75" customHeight="1">
      <c r="B1222" s="94"/>
      <c r="C1222" s="95"/>
      <c r="D1222" s="96"/>
      <c r="E1222" s="78"/>
      <c r="F1222" s="79"/>
      <c r="G1222" s="79"/>
      <c r="H1222" s="80"/>
      <c r="I1222" s="134"/>
      <c r="J1222" s="135"/>
      <c r="K1222" s="136"/>
      <c r="L1222" s="91">
        <v>2</v>
      </c>
      <c r="M1222" s="92"/>
      <c r="N1222" s="93"/>
      <c r="O1222" s="84">
        <v>1</v>
      </c>
      <c r="P1222" s="85"/>
      <c r="Q1222" s="85"/>
      <c r="R1222" s="86"/>
      <c r="S1222" s="72">
        <v>3650.71</v>
      </c>
      <c r="T1222" s="73"/>
      <c r="U1222" s="73"/>
      <c r="V1222" s="74"/>
      <c r="W1222" s="87">
        <f>ABS(S1222/E1220*10^6*I1220)</f>
        <v>26.64765758902364</v>
      </c>
      <c r="X1222" s="70"/>
      <c r="Y1222" s="70"/>
      <c r="Z1222" s="71"/>
      <c r="AA1222" s="94"/>
      <c r="AB1222" s="96"/>
      <c r="AC1222" s="94"/>
      <c r="AD1222" s="96"/>
      <c r="AE1222" s="72">
        <v>1</v>
      </c>
      <c r="AF1222" s="73"/>
      <c r="AG1222" s="74"/>
      <c r="AH1222" s="72">
        <f t="shared" si="177"/>
        <v>1.3</v>
      </c>
      <c r="AI1222" s="73"/>
      <c r="AJ1222" s="74"/>
      <c r="AK1222" s="78"/>
      <c r="AL1222" s="79"/>
      <c r="AM1222" s="80"/>
      <c r="AN1222" s="88">
        <f>Z1028*AH1222*AK1220</f>
        <v>65</v>
      </c>
      <c r="AO1222" s="89"/>
      <c r="AP1222" s="89"/>
      <c r="AQ1222" s="90"/>
      <c r="AR1222" s="88">
        <f>AH1029*AH1222*AK1220</f>
        <v>19.5</v>
      </c>
      <c r="AS1222" s="89"/>
      <c r="AT1222" s="89"/>
      <c r="AU1222" s="90"/>
      <c r="AV1222" s="69">
        <f>AH359</f>
        <v>1095000</v>
      </c>
      <c r="AW1222" s="70"/>
      <c r="AX1222" s="70"/>
      <c r="AY1222" s="71"/>
      <c r="AZ1222" s="69">
        <f t="shared" si="178"/>
        <v>29026384.770939402</v>
      </c>
      <c r="BA1222" s="70"/>
      <c r="BB1222" s="70"/>
      <c r="BC1222" s="71"/>
      <c r="BD1222" s="72">
        <f t="shared" si="179"/>
        <v>0.037724298380289185</v>
      </c>
      <c r="BE1222" s="73"/>
      <c r="BF1222" s="74"/>
      <c r="BG1222" s="78"/>
      <c r="BH1222" s="79"/>
      <c r="BI1222" s="80"/>
      <c r="BJ1222" s="137"/>
      <c r="BK1222" s="138"/>
      <c r="BL1222" s="139"/>
    </row>
    <row r="1223" spans="2:64" ht="18.75" customHeight="1">
      <c r="B1223" s="97"/>
      <c r="C1223" s="98"/>
      <c r="D1223" s="99"/>
      <c r="E1223" s="81"/>
      <c r="F1223" s="82"/>
      <c r="G1223" s="82"/>
      <c r="H1223" s="83"/>
      <c r="I1223" s="140"/>
      <c r="J1223" s="141"/>
      <c r="K1223" s="142"/>
      <c r="L1223" s="97"/>
      <c r="M1223" s="98"/>
      <c r="N1223" s="99"/>
      <c r="O1223" s="84">
        <v>2</v>
      </c>
      <c r="P1223" s="85"/>
      <c r="Q1223" s="85"/>
      <c r="R1223" s="86"/>
      <c r="S1223" s="72">
        <v>93.78</v>
      </c>
      <c r="T1223" s="73"/>
      <c r="U1223" s="73"/>
      <c r="V1223" s="74"/>
      <c r="W1223" s="87">
        <f>ABS(S1223/E1220*10^6*I1220)</f>
        <v>0.6845291268544029</v>
      </c>
      <c r="X1223" s="70"/>
      <c r="Y1223" s="70"/>
      <c r="Z1223" s="71"/>
      <c r="AA1223" s="97"/>
      <c r="AB1223" s="99"/>
      <c r="AC1223" s="97"/>
      <c r="AD1223" s="99"/>
      <c r="AE1223" s="72">
        <v>1</v>
      </c>
      <c r="AF1223" s="73"/>
      <c r="AG1223" s="74"/>
      <c r="AH1223" s="72">
        <f t="shared" si="177"/>
        <v>1.3</v>
      </c>
      <c r="AI1223" s="73"/>
      <c r="AJ1223" s="74"/>
      <c r="AK1223" s="81"/>
      <c r="AL1223" s="82"/>
      <c r="AM1223" s="83"/>
      <c r="AN1223" s="88">
        <f>Z1028*AH1223*AK1220</f>
        <v>65</v>
      </c>
      <c r="AO1223" s="89"/>
      <c r="AP1223" s="89"/>
      <c r="AQ1223" s="90"/>
      <c r="AR1223" s="88">
        <f>AH1029*AH1223*AK1220</f>
        <v>19.5</v>
      </c>
      <c r="AS1223" s="89"/>
      <c r="AT1223" s="89"/>
      <c r="AU1223" s="90"/>
      <c r="AV1223" s="69">
        <f>AH359</f>
        <v>1095000</v>
      </c>
      <c r="AW1223" s="70"/>
      <c r="AX1223" s="70"/>
      <c r="AY1223" s="71"/>
      <c r="AZ1223" s="69" t="str">
        <f t="shared" si="178"/>
        <v>∞</v>
      </c>
      <c r="BA1223" s="70"/>
      <c r="BB1223" s="70"/>
      <c r="BC1223" s="71"/>
      <c r="BD1223" s="72">
        <f t="shared" si="179"/>
        <v>0</v>
      </c>
      <c r="BE1223" s="73"/>
      <c r="BF1223" s="74"/>
      <c r="BG1223" s="81"/>
      <c r="BH1223" s="82"/>
      <c r="BI1223" s="83"/>
      <c r="BJ1223" s="122"/>
      <c r="BK1223" s="123"/>
      <c r="BL1223" s="124"/>
    </row>
    <row r="1224" spans="2:64" ht="18.75" customHeight="1">
      <c r="B1224" s="91">
        <v>2402</v>
      </c>
      <c r="C1224" s="92"/>
      <c r="D1224" s="93"/>
      <c r="E1224" s="130">
        <v>128503486833.333</v>
      </c>
      <c r="F1224" s="76"/>
      <c r="G1224" s="76"/>
      <c r="H1224" s="77"/>
      <c r="I1224" s="131">
        <v>1435</v>
      </c>
      <c r="J1224" s="132"/>
      <c r="K1224" s="133"/>
      <c r="L1224" s="91">
        <v>1</v>
      </c>
      <c r="M1224" s="92"/>
      <c r="N1224" s="93"/>
      <c r="O1224" s="84">
        <v>1</v>
      </c>
      <c r="P1224" s="85"/>
      <c r="Q1224" s="85"/>
      <c r="R1224" s="86"/>
      <c r="S1224" s="72">
        <v>583.06</v>
      </c>
      <c r="T1224" s="73"/>
      <c r="U1224" s="73"/>
      <c r="V1224" s="74"/>
      <c r="W1224" s="87">
        <f>ABS(S1224/E1224*10^6*I1224)</f>
        <v>6.511038109690946</v>
      </c>
      <c r="X1224" s="70"/>
      <c r="Y1224" s="70"/>
      <c r="Z1224" s="71"/>
      <c r="AA1224" s="91">
        <v>14</v>
      </c>
      <c r="AB1224" s="93"/>
      <c r="AC1224" s="91">
        <v>0</v>
      </c>
      <c r="AD1224" s="93"/>
      <c r="AE1224" s="72">
        <v>1</v>
      </c>
      <c r="AF1224" s="73"/>
      <c r="AG1224" s="74"/>
      <c r="AH1224" s="72">
        <f t="shared" si="177"/>
        <v>1.3</v>
      </c>
      <c r="AI1224" s="73"/>
      <c r="AJ1224" s="74"/>
      <c r="AK1224" s="75">
        <f>IF(AA1224&lt;25,1,IF(AC1224&lt;=12,1,(25/AA1224)^(1/4)))</f>
        <v>1</v>
      </c>
      <c r="AL1224" s="76"/>
      <c r="AM1224" s="77"/>
      <c r="AN1224" s="88">
        <f>Z1028*AH1224*AK1224</f>
        <v>65</v>
      </c>
      <c r="AO1224" s="89"/>
      <c r="AP1224" s="89"/>
      <c r="AQ1224" s="90"/>
      <c r="AR1224" s="88">
        <f>AH1029*AH1224*AK1224</f>
        <v>19.5</v>
      </c>
      <c r="AS1224" s="89"/>
      <c r="AT1224" s="89"/>
      <c r="AU1224" s="90"/>
      <c r="AV1224" s="69">
        <f>AH359</f>
        <v>1095000</v>
      </c>
      <c r="AW1224" s="70"/>
      <c r="AX1224" s="70"/>
      <c r="AY1224" s="71"/>
      <c r="AZ1224" s="69" t="str">
        <f t="shared" si="178"/>
        <v>∞</v>
      </c>
      <c r="BA1224" s="70"/>
      <c r="BB1224" s="70"/>
      <c r="BC1224" s="71"/>
      <c r="BD1224" s="72">
        <f t="shared" si="179"/>
        <v>0</v>
      </c>
      <c r="BE1224" s="73"/>
      <c r="BF1224" s="74"/>
      <c r="BG1224" s="75">
        <f>SUM(BD1224:BD1227)</f>
        <v>0.0323130886423806</v>
      </c>
      <c r="BH1224" s="76"/>
      <c r="BI1224" s="77"/>
      <c r="BJ1224" s="114" t="str">
        <f>IF(BG1224&lt;=1,"O.K","N.G")</f>
        <v>O.K</v>
      </c>
      <c r="BK1224" s="117"/>
      <c r="BL1224" s="118"/>
    </row>
    <row r="1225" spans="2:64" ht="18.75" customHeight="1">
      <c r="B1225" s="94"/>
      <c r="C1225" s="95"/>
      <c r="D1225" s="96"/>
      <c r="E1225" s="78"/>
      <c r="F1225" s="79"/>
      <c r="G1225" s="79"/>
      <c r="H1225" s="80"/>
      <c r="I1225" s="134"/>
      <c r="J1225" s="135"/>
      <c r="K1225" s="136"/>
      <c r="L1225" s="97"/>
      <c r="M1225" s="98"/>
      <c r="N1225" s="99"/>
      <c r="O1225" s="84">
        <v>2</v>
      </c>
      <c r="P1225" s="85"/>
      <c r="Q1225" s="85"/>
      <c r="R1225" s="86"/>
      <c r="S1225" s="72">
        <v>141.14</v>
      </c>
      <c r="T1225" s="73"/>
      <c r="U1225" s="73"/>
      <c r="V1225" s="74"/>
      <c r="W1225" s="87">
        <f>ABS(S1225/E1224*10^6*I1224)</f>
        <v>1.5761120961852642</v>
      </c>
      <c r="X1225" s="70"/>
      <c r="Y1225" s="70"/>
      <c r="Z1225" s="71"/>
      <c r="AA1225" s="94"/>
      <c r="AB1225" s="96"/>
      <c r="AC1225" s="94"/>
      <c r="AD1225" s="96"/>
      <c r="AE1225" s="72">
        <v>1</v>
      </c>
      <c r="AF1225" s="73"/>
      <c r="AG1225" s="74"/>
      <c r="AH1225" s="72">
        <f t="shared" si="177"/>
        <v>1.3</v>
      </c>
      <c r="AI1225" s="73"/>
      <c r="AJ1225" s="74"/>
      <c r="AK1225" s="78"/>
      <c r="AL1225" s="79"/>
      <c r="AM1225" s="80"/>
      <c r="AN1225" s="88">
        <f>Z1028*AH1225*AK1224</f>
        <v>65</v>
      </c>
      <c r="AO1225" s="89"/>
      <c r="AP1225" s="89"/>
      <c r="AQ1225" s="90"/>
      <c r="AR1225" s="88">
        <f>AH1029*AH1225*AK1224</f>
        <v>19.5</v>
      </c>
      <c r="AS1225" s="89"/>
      <c r="AT1225" s="89"/>
      <c r="AU1225" s="90"/>
      <c r="AV1225" s="69">
        <f>AH359</f>
        <v>1095000</v>
      </c>
      <c r="AW1225" s="70"/>
      <c r="AX1225" s="70"/>
      <c r="AY1225" s="71"/>
      <c r="AZ1225" s="69" t="str">
        <f t="shared" si="178"/>
        <v>∞</v>
      </c>
      <c r="BA1225" s="70"/>
      <c r="BB1225" s="70"/>
      <c r="BC1225" s="71"/>
      <c r="BD1225" s="72">
        <f t="shared" si="179"/>
        <v>0</v>
      </c>
      <c r="BE1225" s="73"/>
      <c r="BF1225" s="74"/>
      <c r="BG1225" s="78"/>
      <c r="BH1225" s="79"/>
      <c r="BI1225" s="80"/>
      <c r="BJ1225" s="137"/>
      <c r="BK1225" s="138"/>
      <c r="BL1225" s="139"/>
    </row>
    <row r="1226" spans="2:64" ht="18.75" customHeight="1">
      <c r="B1226" s="94"/>
      <c r="C1226" s="95"/>
      <c r="D1226" s="96"/>
      <c r="E1226" s="78"/>
      <c r="F1226" s="79"/>
      <c r="G1226" s="79"/>
      <c r="H1226" s="80"/>
      <c r="I1226" s="134"/>
      <c r="J1226" s="135"/>
      <c r="K1226" s="136"/>
      <c r="L1226" s="91">
        <v>2</v>
      </c>
      <c r="M1226" s="92"/>
      <c r="N1226" s="93"/>
      <c r="O1226" s="84">
        <v>1</v>
      </c>
      <c r="P1226" s="85"/>
      <c r="Q1226" s="85"/>
      <c r="R1226" s="86"/>
      <c r="S1226" s="72">
        <v>2266.25</v>
      </c>
      <c r="T1226" s="73"/>
      <c r="U1226" s="73"/>
      <c r="V1226" s="74"/>
      <c r="W1226" s="87">
        <f>ABS(S1226/E1224*10^6*I1224)</f>
        <v>25.307241306361455</v>
      </c>
      <c r="X1226" s="70"/>
      <c r="Y1226" s="70"/>
      <c r="Z1226" s="71"/>
      <c r="AA1226" s="94"/>
      <c r="AB1226" s="96"/>
      <c r="AC1226" s="94"/>
      <c r="AD1226" s="96"/>
      <c r="AE1226" s="72">
        <v>1</v>
      </c>
      <c r="AF1226" s="73"/>
      <c r="AG1226" s="74"/>
      <c r="AH1226" s="72">
        <f t="shared" si="177"/>
        <v>1.3</v>
      </c>
      <c r="AI1226" s="73"/>
      <c r="AJ1226" s="74"/>
      <c r="AK1226" s="78"/>
      <c r="AL1226" s="79"/>
      <c r="AM1226" s="80"/>
      <c r="AN1226" s="88">
        <f>Z1028*AH1226*AK1224</f>
        <v>65</v>
      </c>
      <c r="AO1226" s="89"/>
      <c r="AP1226" s="89"/>
      <c r="AQ1226" s="90"/>
      <c r="AR1226" s="88">
        <f>AH1029*AH1226*AK1224</f>
        <v>19.5</v>
      </c>
      <c r="AS1226" s="89"/>
      <c r="AT1226" s="89"/>
      <c r="AU1226" s="90"/>
      <c r="AV1226" s="69">
        <f>AH359</f>
        <v>1095000</v>
      </c>
      <c r="AW1226" s="70"/>
      <c r="AX1226" s="70"/>
      <c r="AY1226" s="71"/>
      <c r="AZ1226" s="69">
        <f t="shared" si="178"/>
        <v>33887196.98443931</v>
      </c>
      <c r="BA1226" s="70"/>
      <c r="BB1226" s="70"/>
      <c r="BC1226" s="71"/>
      <c r="BD1226" s="72">
        <f t="shared" si="179"/>
        <v>0.0323130886423806</v>
      </c>
      <c r="BE1226" s="73"/>
      <c r="BF1226" s="74"/>
      <c r="BG1226" s="78"/>
      <c r="BH1226" s="79"/>
      <c r="BI1226" s="80"/>
      <c r="BJ1226" s="137"/>
      <c r="BK1226" s="138"/>
      <c r="BL1226" s="139"/>
    </row>
    <row r="1227" spans="2:64" ht="18.75" customHeight="1">
      <c r="B1227" s="97"/>
      <c r="C1227" s="98"/>
      <c r="D1227" s="99"/>
      <c r="E1227" s="81"/>
      <c r="F1227" s="82"/>
      <c r="G1227" s="82"/>
      <c r="H1227" s="83"/>
      <c r="I1227" s="140"/>
      <c r="J1227" s="141"/>
      <c r="K1227" s="142"/>
      <c r="L1227" s="97"/>
      <c r="M1227" s="98"/>
      <c r="N1227" s="99"/>
      <c r="O1227" s="84">
        <v>2</v>
      </c>
      <c r="P1227" s="85"/>
      <c r="Q1227" s="85"/>
      <c r="R1227" s="86"/>
      <c r="S1227" s="72">
        <v>46.62</v>
      </c>
      <c r="T1227" s="73"/>
      <c r="U1227" s="73"/>
      <c r="V1227" s="74"/>
      <c r="W1227" s="87">
        <f>ABS(S1227/E1224*10^6*I1224)</f>
        <v>0.5206061068737213</v>
      </c>
      <c r="X1227" s="70"/>
      <c r="Y1227" s="70"/>
      <c r="Z1227" s="71"/>
      <c r="AA1227" s="97"/>
      <c r="AB1227" s="99"/>
      <c r="AC1227" s="97"/>
      <c r="AD1227" s="99"/>
      <c r="AE1227" s="72">
        <v>1</v>
      </c>
      <c r="AF1227" s="73"/>
      <c r="AG1227" s="74"/>
      <c r="AH1227" s="72">
        <f t="shared" si="177"/>
        <v>1.3</v>
      </c>
      <c r="AI1227" s="73"/>
      <c r="AJ1227" s="74"/>
      <c r="AK1227" s="81"/>
      <c r="AL1227" s="82"/>
      <c r="AM1227" s="83"/>
      <c r="AN1227" s="88">
        <f>Z1028*AH1227*AK1224</f>
        <v>65</v>
      </c>
      <c r="AO1227" s="89"/>
      <c r="AP1227" s="89"/>
      <c r="AQ1227" s="90"/>
      <c r="AR1227" s="88">
        <f>AH1029*AH1227*AK1224</f>
        <v>19.5</v>
      </c>
      <c r="AS1227" s="89"/>
      <c r="AT1227" s="89"/>
      <c r="AU1227" s="90"/>
      <c r="AV1227" s="69">
        <f>AH359</f>
        <v>1095000</v>
      </c>
      <c r="AW1227" s="70"/>
      <c r="AX1227" s="70"/>
      <c r="AY1227" s="71"/>
      <c r="AZ1227" s="69" t="str">
        <f t="shared" si="178"/>
        <v>∞</v>
      </c>
      <c r="BA1227" s="70"/>
      <c r="BB1227" s="70"/>
      <c r="BC1227" s="71"/>
      <c r="BD1227" s="72">
        <f t="shared" si="179"/>
        <v>0</v>
      </c>
      <c r="BE1227" s="73"/>
      <c r="BF1227" s="74"/>
      <c r="BG1227" s="81"/>
      <c r="BH1227" s="82"/>
      <c r="BI1227" s="83"/>
      <c r="BJ1227" s="122"/>
      <c r="BK1227" s="123"/>
      <c r="BL1227" s="124"/>
    </row>
  </sheetData>
  <mergeCells count="14896">
    <mergeCell ref="F3:I4"/>
    <mergeCell ref="C3:E3"/>
    <mergeCell ref="J3:AC3"/>
    <mergeCell ref="AD3:AW3"/>
    <mergeCell ref="AX3:BI3"/>
    <mergeCell ref="J4:U4"/>
    <mergeCell ref="V4:AC4"/>
    <mergeCell ref="AD4:AO4"/>
    <mergeCell ref="AP4:AW4"/>
    <mergeCell ref="AX4:BI4"/>
    <mergeCell ref="C5:E5"/>
    <mergeCell ref="F5:I5"/>
    <mergeCell ref="J5:M5"/>
    <mergeCell ref="N5:Q5"/>
    <mergeCell ref="R5:U5"/>
    <mergeCell ref="V5:Y5"/>
    <mergeCell ref="Z5:AC5"/>
    <mergeCell ref="AD5:AG5"/>
    <mergeCell ref="AH5:AK5"/>
    <mergeCell ref="AL5:AO5"/>
    <mergeCell ref="AP5:AS5"/>
    <mergeCell ref="AT5:AW5"/>
    <mergeCell ref="AX5:BA5"/>
    <mergeCell ref="BB5:BE5"/>
    <mergeCell ref="BF5:BI5"/>
    <mergeCell ref="C6:E6"/>
    <mergeCell ref="F6:I6"/>
    <mergeCell ref="J6:M6"/>
    <mergeCell ref="N6:Q6"/>
    <mergeCell ref="R6:U6"/>
    <mergeCell ref="V6:Y6"/>
    <mergeCell ref="Z6:AC6"/>
    <mergeCell ref="AD6:AG6"/>
    <mergeCell ref="AH6:AK6"/>
    <mergeCell ref="AL6:AO6"/>
    <mergeCell ref="AP6:AS6"/>
    <mergeCell ref="AT6:AW6"/>
    <mergeCell ref="AX6:BA6"/>
    <mergeCell ref="BB6:BE6"/>
    <mergeCell ref="BF6:BI6"/>
    <mergeCell ref="C7:E7"/>
    <mergeCell ref="F7:I7"/>
    <mergeCell ref="J7:M7"/>
    <mergeCell ref="N7:Q7"/>
    <mergeCell ref="R7:U7"/>
    <mergeCell ref="V7:Y7"/>
    <mergeCell ref="Z7:AC7"/>
    <mergeCell ref="AD7:AG7"/>
    <mergeCell ref="AH7:AK7"/>
    <mergeCell ref="AL7:AO7"/>
    <mergeCell ref="AP7:AS7"/>
    <mergeCell ref="AT7:AW7"/>
    <mergeCell ref="AX7:BA7"/>
    <mergeCell ref="BB7:BE7"/>
    <mergeCell ref="BF7:BI7"/>
    <mergeCell ref="C8:E8"/>
    <mergeCell ref="F8:I8"/>
    <mergeCell ref="J8:M8"/>
    <mergeCell ref="N8:Q8"/>
    <mergeCell ref="R8:U8"/>
    <mergeCell ref="V8:Y8"/>
    <mergeCell ref="Z8:AC8"/>
    <mergeCell ref="AD8:AG8"/>
    <mergeCell ref="AH8:AK8"/>
    <mergeCell ref="AL8:AO8"/>
    <mergeCell ref="AP8:AS8"/>
    <mergeCell ref="AT8:AW8"/>
    <mergeCell ref="AX8:BA8"/>
    <mergeCell ref="BB8:BE8"/>
    <mergeCell ref="BF8:BI8"/>
    <mergeCell ref="C9:E9"/>
    <mergeCell ref="F9:I9"/>
    <mergeCell ref="J9:M9"/>
    <mergeCell ref="N9:Q9"/>
    <mergeCell ref="R9:U9"/>
    <mergeCell ref="V9:Y9"/>
    <mergeCell ref="Z9:AC9"/>
    <mergeCell ref="AD9:AG9"/>
    <mergeCell ref="AH9:AK9"/>
    <mergeCell ref="AL9:AO9"/>
    <mergeCell ref="AP9:AS9"/>
    <mergeCell ref="AT9:AW9"/>
    <mergeCell ref="AX9:BA9"/>
    <mergeCell ref="BB9:BE9"/>
    <mergeCell ref="BF9:BI9"/>
    <mergeCell ref="C10:E10"/>
    <mergeCell ref="F10:I10"/>
    <mergeCell ref="J10:M10"/>
    <mergeCell ref="N10:Q10"/>
    <mergeCell ref="R10:U10"/>
    <mergeCell ref="V10:Y10"/>
    <mergeCell ref="Z10:AC10"/>
    <mergeCell ref="AD10:AG10"/>
    <mergeCell ref="AH10:AK10"/>
    <mergeCell ref="AL10:AO10"/>
    <mergeCell ref="AP10:AS10"/>
    <mergeCell ref="AT10:AW10"/>
    <mergeCell ref="AX10:BA10"/>
    <mergeCell ref="BB10:BE10"/>
    <mergeCell ref="BF10:BI10"/>
    <mergeCell ref="C11:E11"/>
    <mergeCell ref="F11:I11"/>
    <mergeCell ref="J11:M11"/>
    <mergeCell ref="N11:Q11"/>
    <mergeCell ref="R11:U11"/>
    <mergeCell ref="V11:Y11"/>
    <mergeCell ref="Z11:AC11"/>
    <mergeCell ref="AD11:AG11"/>
    <mergeCell ref="AH11:AK11"/>
    <mergeCell ref="AL11:AO11"/>
    <mergeCell ref="AP11:AS11"/>
    <mergeCell ref="AT11:AW11"/>
    <mergeCell ref="AX11:BA11"/>
    <mergeCell ref="BB11:BE11"/>
    <mergeCell ref="BF11:BI11"/>
    <mergeCell ref="C12:E12"/>
    <mergeCell ref="F12:I12"/>
    <mergeCell ref="J12:M12"/>
    <mergeCell ref="N12:Q12"/>
    <mergeCell ref="R12:U12"/>
    <mergeCell ref="V12:Y12"/>
    <mergeCell ref="Z12:AC12"/>
    <mergeCell ref="AD12:AG12"/>
    <mergeCell ref="AH12:AK12"/>
    <mergeCell ref="AL12:AO12"/>
    <mergeCell ref="AP12:AS12"/>
    <mergeCell ref="AT12:AW12"/>
    <mergeCell ref="AX12:BA12"/>
    <mergeCell ref="BB12:BE12"/>
    <mergeCell ref="BF12:BI12"/>
    <mergeCell ref="C13:E13"/>
    <mergeCell ref="F13:I13"/>
    <mergeCell ref="J13:M13"/>
    <mergeCell ref="N13:Q13"/>
    <mergeCell ref="R13:U13"/>
    <mergeCell ref="V13:Y13"/>
    <mergeCell ref="Z13:AC13"/>
    <mergeCell ref="AD13:AG13"/>
    <mergeCell ref="AH13:AK13"/>
    <mergeCell ref="AL13:AO13"/>
    <mergeCell ref="AP13:AS13"/>
    <mergeCell ref="AT13:AW13"/>
    <mergeCell ref="AX13:BA13"/>
    <mergeCell ref="BB13:BE13"/>
    <mergeCell ref="BF13:BI13"/>
    <mergeCell ref="C14:E14"/>
    <mergeCell ref="F14:I14"/>
    <mergeCell ref="J14:M14"/>
    <mergeCell ref="N14:Q14"/>
    <mergeCell ref="R14:U14"/>
    <mergeCell ref="V14:Y14"/>
    <mergeCell ref="Z14:AC14"/>
    <mergeCell ref="AD14:AG14"/>
    <mergeCell ref="AH14:AK14"/>
    <mergeCell ref="AL14:AO14"/>
    <mergeCell ref="AP14:AS14"/>
    <mergeCell ref="AT14:AW14"/>
    <mergeCell ref="AX14:BA14"/>
    <mergeCell ref="BB14:BE14"/>
    <mergeCell ref="BF14:BI14"/>
    <mergeCell ref="C15:E15"/>
    <mergeCell ref="F15:I15"/>
    <mergeCell ref="J15:M15"/>
    <mergeCell ref="N15:Q15"/>
    <mergeCell ref="R15:U15"/>
    <mergeCell ref="V15:Y15"/>
    <mergeCell ref="Z15:AC15"/>
    <mergeCell ref="AD15:AG15"/>
    <mergeCell ref="AH15:AK15"/>
    <mergeCell ref="AL15:AO15"/>
    <mergeCell ref="AP15:AS15"/>
    <mergeCell ref="AT15:AW15"/>
    <mergeCell ref="AX15:BA15"/>
    <mergeCell ref="BB15:BE15"/>
    <mergeCell ref="BF15:BI15"/>
    <mergeCell ref="C16:E16"/>
    <mergeCell ref="F16:I16"/>
    <mergeCell ref="J16:M16"/>
    <mergeCell ref="N16:Q16"/>
    <mergeCell ref="R16:U16"/>
    <mergeCell ref="V16:Y16"/>
    <mergeCell ref="Z16:AC16"/>
    <mergeCell ref="AD16:AG16"/>
    <mergeCell ref="AH16:AK16"/>
    <mergeCell ref="AL16:AO16"/>
    <mergeCell ref="AP16:AS16"/>
    <mergeCell ref="AT16:AW16"/>
    <mergeCell ref="AX16:BA16"/>
    <mergeCell ref="BB16:BE16"/>
    <mergeCell ref="BF16:BI16"/>
    <mergeCell ref="C17:E17"/>
    <mergeCell ref="F17:I17"/>
    <mergeCell ref="J17:M17"/>
    <mergeCell ref="N17:Q17"/>
    <mergeCell ref="R17:U17"/>
    <mergeCell ref="V17:Y17"/>
    <mergeCell ref="Z17:AC17"/>
    <mergeCell ref="AD17:AG17"/>
    <mergeCell ref="AH17:AK17"/>
    <mergeCell ref="AL17:AO17"/>
    <mergeCell ref="AP17:AS17"/>
    <mergeCell ref="AT17:AW17"/>
    <mergeCell ref="AX17:BA17"/>
    <mergeCell ref="BB17:BE17"/>
    <mergeCell ref="BF17:BI17"/>
    <mergeCell ref="C18:E18"/>
    <mergeCell ref="F18:I18"/>
    <mergeCell ref="J18:M18"/>
    <mergeCell ref="N18:Q18"/>
    <mergeCell ref="R18:U18"/>
    <mergeCell ref="V18:Y18"/>
    <mergeCell ref="Z18:AC18"/>
    <mergeCell ref="AD18:AG18"/>
    <mergeCell ref="AH18:AK18"/>
    <mergeCell ref="AL18:AO18"/>
    <mergeCell ref="AP18:AS18"/>
    <mergeCell ref="AT18:AW18"/>
    <mergeCell ref="AX18:BA18"/>
    <mergeCell ref="BB18:BE18"/>
    <mergeCell ref="BF18:BI18"/>
    <mergeCell ref="C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C20:E20"/>
    <mergeCell ref="F20:I20"/>
    <mergeCell ref="J20:M20"/>
    <mergeCell ref="N20:Q20"/>
    <mergeCell ref="R20:U20"/>
    <mergeCell ref="V20:Y20"/>
    <mergeCell ref="Z20:AC20"/>
    <mergeCell ref="AD20:AG20"/>
    <mergeCell ref="AH20:AK20"/>
    <mergeCell ref="AL20:AO20"/>
    <mergeCell ref="AP20:AS20"/>
    <mergeCell ref="AT20:AW20"/>
    <mergeCell ref="AX20:BA20"/>
    <mergeCell ref="BB20:BE20"/>
    <mergeCell ref="BF20:BI20"/>
    <mergeCell ref="C21:E21"/>
    <mergeCell ref="F21:I21"/>
    <mergeCell ref="J21:M21"/>
    <mergeCell ref="N21:Q21"/>
    <mergeCell ref="R21:U21"/>
    <mergeCell ref="V21:Y21"/>
    <mergeCell ref="Z21:AC21"/>
    <mergeCell ref="AD21:AG21"/>
    <mergeCell ref="AH21:AK21"/>
    <mergeCell ref="AL21:AO21"/>
    <mergeCell ref="AP21:AS21"/>
    <mergeCell ref="AT21:AW21"/>
    <mergeCell ref="AX21:BA21"/>
    <mergeCell ref="BB21:BE21"/>
    <mergeCell ref="BF21:BI21"/>
    <mergeCell ref="C22:E22"/>
    <mergeCell ref="F22:I22"/>
    <mergeCell ref="J22:M22"/>
    <mergeCell ref="N22:Q22"/>
    <mergeCell ref="R22:U22"/>
    <mergeCell ref="V22:Y22"/>
    <mergeCell ref="Z22:AC22"/>
    <mergeCell ref="AD22:AG22"/>
    <mergeCell ref="AH22:AK22"/>
    <mergeCell ref="AL22:AO22"/>
    <mergeCell ref="AP22:AS22"/>
    <mergeCell ref="AT22:AW22"/>
    <mergeCell ref="AX22:BA22"/>
    <mergeCell ref="BB22:BE22"/>
    <mergeCell ref="BF22:BI22"/>
    <mergeCell ref="C23:E23"/>
    <mergeCell ref="F23:I23"/>
    <mergeCell ref="J23:M23"/>
    <mergeCell ref="N23:Q23"/>
    <mergeCell ref="R23:U23"/>
    <mergeCell ref="V23:Y23"/>
    <mergeCell ref="Z23:AC23"/>
    <mergeCell ref="AD23:AG23"/>
    <mergeCell ref="AH23:AK23"/>
    <mergeCell ref="AL23:AO23"/>
    <mergeCell ref="AP23:AS23"/>
    <mergeCell ref="AT23:AW23"/>
    <mergeCell ref="AX23:BA23"/>
    <mergeCell ref="BB23:BE23"/>
    <mergeCell ref="BF23:BI23"/>
    <mergeCell ref="C24:E24"/>
    <mergeCell ref="F24:I24"/>
    <mergeCell ref="J24:M24"/>
    <mergeCell ref="N24:Q24"/>
    <mergeCell ref="R24:U24"/>
    <mergeCell ref="V24:Y24"/>
    <mergeCell ref="Z24:AC24"/>
    <mergeCell ref="AD24:AG24"/>
    <mergeCell ref="AH24:AK24"/>
    <mergeCell ref="AL24:AO24"/>
    <mergeCell ref="AP24:AS24"/>
    <mergeCell ref="AT24:AW24"/>
    <mergeCell ref="AX24:BA24"/>
    <mergeCell ref="BB24:BE24"/>
    <mergeCell ref="BF24:BI24"/>
    <mergeCell ref="C25:E25"/>
    <mergeCell ref="F25:I25"/>
    <mergeCell ref="J25:M25"/>
    <mergeCell ref="N25:Q25"/>
    <mergeCell ref="R25:U25"/>
    <mergeCell ref="V25:Y25"/>
    <mergeCell ref="Z25:AC25"/>
    <mergeCell ref="AD25:AG25"/>
    <mergeCell ref="AH25:AK25"/>
    <mergeCell ref="AL25:AO25"/>
    <mergeCell ref="AP25:AS25"/>
    <mergeCell ref="AT25:AW25"/>
    <mergeCell ref="AX25:BA25"/>
    <mergeCell ref="BB25:BE25"/>
    <mergeCell ref="BF25:BI25"/>
    <mergeCell ref="C26:E26"/>
    <mergeCell ref="F26:I26"/>
    <mergeCell ref="J26:M26"/>
    <mergeCell ref="N26:Q26"/>
    <mergeCell ref="R26:U26"/>
    <mergeCell ref="V26:Y26"/>
    <mergeCell ref="Z26:AC26"/>
    <mergeCell ref="AD26:AG26"/>
    <mergeCell ref="AH26:AK26"/>
    <mergeCell ref="AL26:AO26"/>
    <mergeCell ref="AP26:AS26"/>
    <mergeCell ref="AT26:AW26"/>
    <mergeCell ref="AX26:BA26"/>
    <mergeCell ref="BB26:BE26"/>
    <mergeCell ref="BF26:BI26"/>
    <mergeCell ref="C27:E27"/>
    <mergeCell ref="F27:I27"/>
    <mergeCell ref="J27:M27"/>
    <mergeCell ref="N27:Q27"/>
    <mergeCell ref="R27:U27"/>
    <mergeCell ref="V27:Y27"/>
    <mergeCell ref="Z27:AC27"/>
    <mergeCell ref="AD27:AG27"/>
    <mergeCell ref="AH27:AK27"/>
    <mergeCell ref="AL27:AO27"/>
    <mergeCell ref="AP27:AS27"/>
    <mergeCell ref="AT27:AW27"/>
    <mergeCell ref="AX27:BA27"/>
    <mergeCell ref="BB27:BE27"/>
    <mergeCell ref="BF27:BI27"/>
    <mergeCell ref="C28:E28"/>
    <mergeCell ref="F28:I28"/>
    <mergeCell ref="J28:M28"/>
    <mergeCell ref="N28:Q28"/>
    <mergeCell ref="R28:U28"/>
    <mergeCell ref="V28:Y28"/>
    <mergeCell ref="Z28:AC28"/>
    <mergeCell ref="AD28:AG28"/>
    <mergeCell ref="AH28:AK28"/>
    <mergeCell ref="AL28:AO28"/>
    <mergeCell ref="AP28:AS28"/>
    <mergeCell ref="AT28:AW28"/>
    <mergeCell ref="AX28:BA28"/>
    <mergeCell ref="BB28:BE28"/>
    <mergeCell ref="BF28:BI28"/>
    <mergeCell ref="C29:E29"/>
    <mergeCell ref="F29:I29"/>
    <mergeCell ref="J29:M29"/>
    <mergeCell ref="N29:Q29"/>
    <mergeCell ref="R29:U29"/>
    <mergeCell ref="V29:Y29"/>
    <mergeCell ref="Z29:AC29"/>
    <mergeCell ref="AD29:AG29"/>
    <mergeCell ref="AH29:AK29"/>
    <mergeCell ref="AL29:AO29"/>
    <mergeCell ref="AP29:AS29"/>
    <mergeCell ref="AT29:AW29"/>
    <mergeCell ref="AX29:BA29"/>
    <mergeCell ref="BB29:BE29"/>
    <mergeCell ref="BF29:BI29"/>
    <mergeCell ref="C30:E30"/>
    <mergeCell ref="F30:I30"/>
    <mergeCell ref="J30:M30"/>
    <mergeCell ref="N30:Q30"/>
    <mergeCell ref="R30:U30"/>
    <mergeCell ref="V30:Y30"/>
    <mergeCell ref="Z30:AC30"/>
    <mergeCell ref="AD30:AG30"/>
    <mergeCell ref="AH30:AK30"/>
    <mergeCell ref="AL30:AO30"/>
    <mergeCell ref="AP30:AS30"/>
    <mergeCell ref="AT30:AW30"/>
    <mergeCell ref="AX30:BA30"/>
    <mergeCell ref="BB30:BE30"/>
    <mergeCell ref="BF30:BI30"/>
    <mergeCell ref="C31:E31"/>
    <mergeCell ref="F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C32:E32"/>
    <mergeCell ref="F32:I32"/>
    <mergeCell ref="J32:M32"/>
    <mergeCell ref="N32:Q32"/>
    <mergeCell ref="R32:U32"/>
    <mergeCell ref="V32:Y32"/>
    <mergeCell ref="Z32:AC32"/>
    <mergeCell ref="AD32:AG32"/>
    <mergeCell ref="AH32:AK32"/>
    <mergeCell ref="AL32:AO32"/>
    <mergeCell ref="AP32:AS32"/>
    <mergeCell ref="AT32:AW32"/>
    <mergeCell ref="AX32:BA32"/>
    <mergeCell ref="BB32:BE32"/>
    <mergeCell ref="BF32:BI32"/>
    <mergeCell ref="C33:E33"/>
    <mergeCell ref="F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C34:E34"/>
    <mergeCell ref="F34:I34"/>
    <mergeCell ref="J34:M34"/>
    <mergeCell ref="N34:Q34"/>
    <mergeCell ref="R34:U34"/>
    <mergeCell ref="V34:Y34"/>
    <mergeCell ref="Z34:AC34"/>
    <mergeCell ref="AD34:AG34"/>
    <mergeCell ref="AH34:AK34"/>
    <mergeCell ref="AL34:AO34"/>
    <mergeCell ref="AP34:AS34"/>
    <mergeCell ref="AT34:AW34"/>
    <mergeCell ref="AX34:BA34"/>
    <mergeCell ref="BB34:BE34"/>
    <mergeCell ref="BF34:BI34"/>
    <mergeCell ref="C35:E35"/>
    <mergeCell ref="F35:I35"/>
    <mergeCell ref="J35:M35"/>
    <mergeCell ref="N35:Q35"/>
    <mergeCell ref="R35:U35"/>
    <mergeCell ref="V35:Y35"/>
    <mergeCell ref="Z35:AC35"/>
    <mergeCell ref="AD35:AG35"/>
    <mergeCell ref="AH35:AK35"/>
    <mergeCell ref="AL35:AO35"/>
    <mergeCell ref="AP35:AS35"/>
    <mergeCell ref="AT35:AW35"/>
    <mergeCell ref="AX35:BA35"/>
    <mergeCell ref="BB35:BE35"/>
    <mergeCell ref="BF35:BI35"/>
    <mergeCell ref="C36:E36"/>
    <mergeCell ref="F36:I36"/>
    <mergeCell ref="J36:M36"/>
    <mergeCell ref="N36:Q36"/>
    <mergeCell ref="R36:U36"/>
    <mergeCell ref="V36:Y36"/>
    <mergeCell ref="Z36:AC36"/>
    <mergeCell ref="AD36:AG36"/>
    <mergeCell ref="AH36:AK36"/>
    <mergeCell ref="AL36:AO36"/>
    <mergeCell ref="AP36:AS36"/>
    <mergeCell ref="AT36:AW36"/>
    <mergeCell ref="AX36:BA36"/>
    <mergeCell ref="BB36:BE36"/>
    <mergeCell ref="BF36:BI36"/>
    <mergeCell ref="C37:E37"/>
    <mergeCell ref="F37:I37"/>
    <mergeCell ref="J37:M37"/>
    <mergeCell ref="N37:Q37"/>
    <mergeCell ref="R37:U37"/>
    <mergeCell ref="V37:Y37"/>
    <mergeCell ref="Z37:AC37"/>
    <mergeCell ref="AD37:AG37"/>
    <mergeCell ref="AH37:AK37"/>
    <mergeCell ref="AL37:AO37"/>
    <mergeCell ref="AP37:AS37"/>
    <mergeCell ref="AT37:AW37"/>
    <mergeCell ref="AX37:BA37"/>
    <mergeCell ref="BB37:BE37"/>
    <mergeCell ref="BF37:BI37"/>
    <mergeCell ref="C38:E38"/>
    <mergeCell ref="F38:I38"/>
    <mergeCell ref="J38:M38"/>
    <mergeCell ref="N38:Q38"/>
    <mergeCell ref="R38:U38"/>
    <mergeCell ref="V38:Y38"/>
    <mergeCell ref="Z38:AC38"/>
    <mergeCell ref="AD38:AG38"/>
    <mergeCell ref="AH38:AK38"/>
    <mergeCell ref="AL38:AO38"/>
    <mergeCell ref="AP38:AS38"/>
    <mergeCell ref="AT38:AW38"/>
    <mergeCell ref="AX38:BA38"/>
    <mergeCell ref="BB38:BE38"/>
    <mergeCell ref="BF38:BI38"/>
    <mergeCell ref="C39:E39"/>
    <mergeCell ref="F39:I39"/>
    <mergeCell ref="J39:M39"/>
    <mergeCell ref="N39:Q39"/>
    <mergeCell ref="R39:U39"/>
    <mergeCell ref="V39:Y39"/>
    <mergeCell ref="Z39:AC39"/>
    <mergeCell ref="AD39:AG39"/>
    <mergeCell ref="AH39:AK39"/>
    <mergeCell ref="AL39:AO39"/>
    <mergeCell ref="AP39:AS39"/>
    <mergeCell ref="AT39:AW39"/>
    <mergeCell ref="AX39:BA39"/>
    <mergeCell ref="BB39:BE39"/>
    <mergeCell ref="BF39:BI39"/>
    <mergeCell ref="C40:E40"/>
    <mergeCell ref="F40:I40"/>
    <mergeCell ref="J40:M40"/>
    <mergeCell ref="N40:Q40"/>
    <mergeCell ref="R40:U40"/>
    <mergeCell ref="V40:Y40"/>
    <mergeCell ref="Z40:AC40"/>
    <mergeCell ref="AD40:AG40"/>
    <mergeCell ref="AH40:AK40"/>
    <mergeCell ref="AL40:AO40"/>
    <mergeCell ref="AP40:AS40"/>
    <mergeCell ref="AT40:AW40"/>
    <mergeCell ref="AX40:BA40"/>
    <mergeCell ref="BB40:BE40"/>
    <mergeCell ref="BF40:BI40"/>
    <mergeCell ref="C41:E41"/>
    <mergeCell ref="F41:I41"/>
    <mergeCell ref="J41:M41"/>
    <mergeCell ref="N41:Q41"/>
    <mergeCell ref="R41:U41"/>
    <mergeCell ref="V41:Y41"/>
    <mergeCell ref="Z41:AC41"/>
    <mergeCell ref="AD41:AG41"/>
    <mergeCell ref="AH41:AK41"/>
    <mergeCell ref="AL41:AO41"/>
    <mergeCell ref="AP41:AS41"/>
    <mergeCell ref="AT41:AW41"/>
    <mergeCell ref="AX41:BA41"/>
    <mergeCell ref="BB41:BE41"/>
    <mergeCell ref="BF41:BI41"/>
    <mergeCell ref="C42:E42"/>
    <mergeCell ref="F42:I42"/>
    <mergeCell ref="J42:M42"/>
    <mergeCell ref="N42:Q42"/>
    <mergeCell ref="R42:U42"/>
    <mergeCell ref="V42:Y42"/>
    <mergeCell ref="Z42:AC42"/>
    <mergeCell ref="AD42:AG42"/>
    <mergeCell ref="AH42:AK42"/>
    <mergeCell ref="AL42:AO42"/>
    <mergeCell ref="AP42:AS42"/>
    <mergeCell ref="AT42:AW42"/>
    <mergeCell ref="AX42:BA42"/>
    <mergeCell ref="BB42:BE42"/>
    <mergeCell ref="BF42:BI42"/>
    <mergeCell ref="C43:E43"/>
    <mergeCell ref="F43:I43"/>
    <mergeCell ref="J43:M43"/>
    <mergeCell ref="N43:Q43"/>
    <mergeCell ref="R43:U43"/>
    <mergeCell ref="V43:Y43"/>
    <mergeCell ref="Z43:AC43"/>
    <mergeCell ref="AD43:AG43"/>
    <mergeCell ref="AH43:AK43"/>
    <mergeCell ref="AL43:AO43"/>
    <mergeCell ref="AP43:AS43"/>
    <mergeCell ref="AT43:AW43"/>
    <mergeCell ref="AX43:BA43"/>
    <mergeCell ref="BB43:BE43"/>
    <mergeCell ref="BF43:BI43"/>
    <mergeCell ref="C44:E44"/>
    <mergeCell ref="F44:I44"/>
    <mergeCell ref="J44:M44"/>
    <mergeCell ref="N44:Q44"/>
    <mergeCell ref="R44:U44"/>
    <mergeCell ref="V44:Y44"/>
    <mergeCell ref="Z44:AC44"/>
    <mergeCell ref="AD44:AG44"/>
    <mergeCell ref="AH44:AK44"/>
    <mergeCell ref="AL44:AO44"/>
    <mergeCell ref="AP44:AS44"/>
    <mergeCell ref="AT44:AW44"/>
    <mergeCell ref="AX44:BA44"/>
    <mergeCell ref="BB44:BE44"/>
    <mergeCell ref="BF44:BI44"/>
    <mergeCell ref="C45:E45"/>
    <mergeCell ref="F45:I45"/>
    <mergeCell ref="J45:M45"/>
    <mergeCell ref="N45:Q45"/>
    <mergeCell ref="R45:U45"/>
    <mergeCell ref="V45:Y45"/>
    <mergeCell ref="Z45:AC45"/>
    <mergeCell ref="AD45:AG45"/>
    <mergeCell ref="AH45:AK45"/>
    <mergeCell ref="AL45:AO45"/>
    <mergeCell ref="AP45:AS45"/>
    <mergeCell ref="AT45:AW45"/>
    <mergeCell ref="AX45:BA45"/>
    <mergeCell ref="BB45:BE45"/>
    <mergeCell ref="BF45:BI45"/>
    <mergeCell ref="C46:E46"/>
    <mergeCell ref="F46:I46"/>
    <mergeCell ref="J46:M46"/>
    <mergeCell ref="N46:Q46"/>
    <mergeCell ref="R46:U46"/>
    <mergeCell ref="V46:Y46"/>
    <mergeCell ref="Z46:AC46"/>
    <mergeCell ref="AD46:AG46"/>
    <mergeCell ref="AH46:AK46"/>
    <mergeCell ref="AL46:AO46"/>
    <mergeCell ref="AP46:AS46"/>
    <mergeCell ref="AT46:AW46"/>
    <mergeCell ref="AX46:BA46"/>
    <mergeCell ref="BB46:BE46"/>
    <mergeCell ref="BF46:BI46"/>
    <mergeCell ref="C47:E47"/>
    <mergeCell ref="F47:I47"/>
    <mergeCell ref="J47:M47"/>
    <mergeCell ref="N47:Q47"/>
    <mergeCell ref="R47:U47"/>
    <mergeCell ref="V47:Y47"/>
    <mergeCell ref="Z47:AC47"/>
    <mergeCell ref="AD47:AG47"/>
    <mergeCell ref="AH47:AK47"/>
    <mergeCell ref="AL47:AO47"/>
    <mergeCell ref="AP47:AS47"/>
    <mergeCell ref="AT47:AW47"/>
    <mergeCell ref="AX47:BA47"/>
    <mergeCell ref="BB47:BE47"/>
    <mergeCell ref="BF47:BI47"/>
    <mergeCell ref="C48:E48"/>
    <mergeCell ref="F48:I48"/>
    <mergeCell ref="J48:M48"/>
    <mergeCell ref="N48:Q48"/>
    <mergeCell ref="R48:U48"/>
    <mergeCell ref="V48:Y48"/>
    <mergeCell ref="Z48:AC48"/>
    <mergeCell ref="AD48:AG48"/>
    <mergeCell ref="AH48:AK48"/>
    <mergeCell ref="AL48:AO48"/>
    <mergeCell ref="AP48:AS48"/>
    <mergeCell ref="AT48:AW48"/>
    <mergeCell ref="AX48:BA48"/>
    <mergeCell ref="BB48:BE48"/>
    <mergeCell ref="BF48:BI48"/>
    <mergeCell ref="C49:E49"/>
    <mergeCell ref="F49:I49"/>
    <mergeCell ref="J49:M49"/>
    <mergeCell ref="N49:Q49"/>
    <mergeCell ref="R49:U49"/>
    <mergeCell ref="V49:Y49"/>
    <mergeCell ref="Z49:AC49"/>
    <mergeCell ref="AD49:AG49"/>
    <mergeCell ref="AH49:AK49"/>
    <mergeCell ref="AL49:AO49"/>
    <mergeCell ref="AP49:AS49"/>
    <mergeCell ref="AT49:AW49"/>
    <mergeCell ref="AX49:BA49"/>
    <mergeCell ref="BB49:BE49"/>
    <mergeCell ref="BF49:BI49"/>
    <mergeCell ref="C50:E50"/>
    <mergeCell ref="F50:I50"/>
    <mergeCell ref="J50:M50"/>
    <mergeCell ref="N50:Q50"/>
    <mergeCell ref="R50:U50"/>
    <mergeCell ref="V50:Y50"/>
    <mergeCell ref="Z50:AC50"/>
    <mergeCell ref="AD50:AG50"/>
    <mergeCell ref="AH50:AK50"/>
    <mergeCell ref="AL50:AO50"/>
    <mergeCell ref="AP50:AS50"/>
    <mergeCell ref="AT50:AW50"/>
    <mergeCell ref="AX50:BA50"/>
    <mergeCell ref="BB50:BE50"/>
    <mergeCell ref="BF50:BI50"/>
    <mergeCell ref="C51:E51"/>
    <mergeCell ref="F51:I51"/>
    <mergeCell ref="J51:M51"/>
    <mergeCell ref="N51:Q51"/>
    <mergeCell ref="R51:U51"/>
    <mergeCell ref="V51:Y51"/>
    <mergeCell ref="Z51:AC51"/>
    <mergeCell ref="AD51:AG51"/>
    <mergeCell ref="AH51:AK51"/>
    <mergeCell ref="AL51:AO51"/>
    <mergeCell ref="AP51:AS51"/>
    <mergeCell ref="AT51:AW51"/>
    <mergeCell ref="AX51:BA51"/>
    <mergeCell ref="BB51:BE51"/>
    <mergeCell ref="BF51:BI51"/>
    <mergeCell ref="C52:E52"/>
    <mergeCell ref="F52:I52"/>
    <mergeCell ref="J52:M52"/>
    <mergeCell ref="N52:Q52"/>
    <mergeCell ref="R52:U52"/>
    <mergeCell ref="V52:Y52"/>
    <mergeCell ref="Z52:AC52"/>
    <mergeCell ref="AD52:AG52"/>
    <mergeCell ref="AH52:AK52"/>
    <mergeCell ref="AL52:AO52"/>
    <mergeCell ref="AP52:AS52"/>
    <mergeCell ref="AT52:AW52"/>
    <mergeCell ref="AX52:BA52"/>
    <mergeCell ref="BB52:BE52"/>
    <mergeCell ref="BF52:BI52"/>
    <mergeCell ref="C53:E53"/>
    <mergeCell ref="F53:I53"/>
    <mergeCell ref="J53:M53"/>
    <mergeCell ref="N53:Q53"/>
    <mergeCell ref="R53:U53"/>
    <mergeCell ref="V53:Y53"/>
    <mergeCell ref="Z53:AC53"/>
    <mergeCell ref="AD53:AG53"/>
    <mergeCell ref="AH53:AK53"/>
    <mergeCell ref="AL53:AO53"/>
    <mergeCell ref="AP53:AS53"/>
    <mergeCell ref="AT53:AW53"/>
    <mergeCell ref="AX53:BA53"/>
    <mergeCell ref="BB53:BE53"/>
    <mergeCell ref="BF53:BI53"/>
    <mergeCell ref="C54:E54"/>
    <mergeCell ref="F54:I54"/>
    <mergeCell ref="J54:M54"/>
    <mergeCell ref="N54:Q54"/>
    <mergeCell ref="R54:U54"/>
    <mergeCell ref="V54:Y54"/>
    <mergeCell ref="Z54:AC54"/>
    <mergeCell ref="AD54:AG54"/>
    <mergeCell ref="AH54:AK54"/>
    <mergeCell ref="AL54:AO54"/>
    <mergeCell ref="AP54:AS54"/>
    <mergeCell ref="AT54:AW54"/>
    <mergeCell ref="AX54:BA54"/>
    <mergeCell ref="BB54:BE54"/>
    <mergeCell ref="BF54:BI54"/>
    <mergeCell ref="C55:E55"/>
    <mergeCell ref="F55:I55"/>
    <mergeCell ref="J55:M55"/>
    <mergeCell ref="N55:Q55"/>
    <mergeCell ref="AL55:AO55"/>
    <mergeCell ref="AP55:AS55"/>
    <mergeCell ref="AT55:AW55"/>
    <mergeCell ref="R55:U55"/>
    <mergeCell ref="V55:Y55"/>
    <mergeCell ref="Z55:AC55"/>
    <mergeCell ref="AD55:AG55"/>
    <mergeCell ref="AX55:BA55"/>
    <mergeCell ref="BB55:BE55"/>
    <mergeCell ref="BF55:BI55"/>
    <mergeCell ref="F57:I58"/>
    <mergeCell ref="J58:U58"/>
    <mergeCell ref="V58:AC58"/>
    <mergeCell ref="AD58:AO58"/>
    <mergeCell ref="AP58:AW58"/>
    <mergeCell ref="AX58:BI58"/>
    <mergeCell ref="AH55:AK55"/>
    <mergeCell ref="C57:E57"/>
    <mergeCell ref="J57:AC57"/>
    <mergeCell ref="AD57:AW57"/>
    <mergeCell ref="AX57:BI57"/>
    <mergeCell ref="C59:E59"/>
    <mergeCell ref="F59:I59"/>
    <mergeCell ref="J59:M59"/>
    <mergeCell ref="N59:Q59"/>
    <mergeCell ref="R59:U59"/>
    <mergeCell ref="V59:Y59"/>
    <mergeCell ref="Z59:AC59"/>
    <mergeCell ref="AD59:AG59"/>
    <mergeCell ref="AH59:AK59"/>
    <mergeCell ref="AL59:AO59"/>
    <mergeCell ref="AP59:AS59"/>
    <mergeCell ref="AT59:AW59"/>
    <mergeCell ref="AX59:BA59"/>
    <mergeCell ref="BB59:BE59"/>
    <mergeCell ref="BF59:BI59"/>
    <mergeCell ref="C60:E60"/>
    <mergeCell ref="F60:I60"/>
    <mergeCell ref="J60:M60"/>
    <mergeCell ref="N60:Q60"/>
    <mergeCell ref="R60:U60"/>
    <mergeCell ref="V60:Y60"/>
    <mergeCell ref="Z60:AC60"/>
    <mergeCell ref="AD60:AG60"/>
    <mergeCell ref="AH60:AK60"/>
    <mergeCell ref="AL60:AO60"/>
    <mergeCell ref="AP60:AS60"/>
    <mergeCell ref="AT60:AW60"/>
    <mergeCell ref="AX60:BA60"/>
    <mergeCell ref="BB60:BE60"/>
    <mergeCell ref="BF60:BI60"/>
    <mergeCell ref="C61:E61"/>
    <mergeCell ref="F61:I61"/>
    <mergeCell ref="J61:M61"/>
    <mergeCell ref="N61:Q61"/>
    <mergeCell ref="R61:U61"/>
    <mergeCell ref="V61:Y61"/>
    <mergeCell ref="Z61:AC61"/>
    <mergeCell ref="AD61:AG61"/>
    <mergeCell ref="AH61:AK61"/>
    <mergeCell ref="AL61:AO61"/>
    <mergeCell ref="AP61:AS61"/>
    <mergeCell ref="AT61:AW61"/>
    <mergeCell ref="AX61:BA61"/>
    <mergeCell ref="BB61:BE61"/>
    <mergeCell ref="BF61:BI61"/>
    <mergeCell ref="C62:E62"/>
    <mergeCell ref="F62:I62"/>
    <mergeCell ref="J62:M62"/>
    <mergeCell ref="N62:Q62"/>
    <mergeCell ref="R62:U62"/>
    <mergeCell ref="V62:Y62"/>
    <mergeCell ref="Z62:AC62"/>
    <mergeCell ref="AD62:AG62"/>
    <mergeCell ref="AH62:AK62"/>
    <mergeCell ref="AL62:AO62"/>
    <mergeCell ref="AP62:AS62"/>
    <mergeCell ref="AT62:AW62"/>
    <mergeCell ref="AX62:BA62"/>
    <mergeCell ref="BB62:BE62"/>
    <mergeCell ref="BF62:BI62"/>
    <mergeCell ref="C63:E63"/>
    <mergeCell ref="F63:I63"/>
    <mergeCell ref="J63:M63"/>
    <mergeCell ref="N63:Q63"/>
    <mergeCell ref="R63:U63"/>
    <mergeCell ref="V63:Y63"/>
    <mergeCell ref="Z63:AC63"/>
    <mergeCell ref="AD63:AG63"/>
    <mergeCell ref="AH63:AK63"/>
    <mergeCell ref="AL63:AO63"/>
    <mergeCell ref="AP63:AS63"/>
    <mergeCell ref="AT63:AW63"/>
    <mergeCell ref="AX63:BA63"/>
    <mergeCell ref="BB63:BE63"/>
    <mergeCell ref="BF63:BI63"/>
    <mergeCell ref="C64:E64"/>
    <mergeCell ref="F64:I64"/>
    <mergeCell ref="J64:M64"/>
    <mergeCell ref="N64:Q64"/>
    <mergeCell ref="R64:U64"/>
    <mergeCell ref="V64:Y64"/>
    <mergeCell ref="Z64:AC64"/>
    <mergeCell ref="AD64:AG64"/>
    <mergeCell ref="AH64:AK64"/>
    <mergeCell ref="AL64:AO64"/>
    <mergeCell ref="AP64:AS64"/>
    <mergeCell ref="AT64:AW64"/>
    <mergeCell ref="AX64:BA64"/>
    <mergeCell ref="BB64:BE64"/>
    <mergeCell ref="BF64:BI64"/>
    <mergeCell ref="C65:E65"/>
    <mergeCell ref="F65:I65"/>
    <mergeCell ref="J65:M65"/>
    <mergeCell ref="N65:Q65"/>
    <mergeCell ref="R65:U65"/>
    <mergeCell ref="V65:Y65"/>
    <mergeCell ref="Z65:AC65"/>
    <mergeCell ref="AD65:AG65"/>
    <mergeCell ref="AH65:AK65"/>
    <mergeCell ref="AL65:AO65"/>
    <mergeCell ref="AP65:AS65"/>
    <mergeCell ref="AT65:AW65"/>
    <mergeCell ref="AX65:BA65"/>
    <mergeCell ref="BB65:BE65"/>
    <mergeCell ref="BF65:BI65"/>
    <mergeCell ref="C66:E66"/>
    <mergeCell ref="F66:I66"/>
    <mergeCell ref="J66:M66"/>
    <mergeCell ref="N66:Q66"/>
    <mergeCell ref="R66:U66"/>
    <mergeCell ref="V66:Y66"/>
    <mergeCell ref="Z66:AC66"/>
    <mergeCell ref="AD66:AG66"/>
    <mergeCell ref="AH66:AK66"/>
    <mergeCell ref="AL66:AO66"/>
    <mergeCell ref="AP66:AS66"/>
    <mergeCell ref="AT66:AW66"/>
    <mergeCell ref="AX66:BA66"/>
    <mergeCell ref="BB66:BE66"/>
    <mergeCell ref="BF66:BI66"/>
    <mergeCell ref="C67:E67"/>
    <mergeCell ref="F67:I67"/>
    <mergeCell ref="J67:M67"/>
    <mergeCell ref="N67:Q67"/>
    <mergeCell ref="R67:U67"/>
    <mergeCell ref="V67:Y67"/>
    <mergeCell ref="Z67:AC67"/>
    <mergeCell ref="AD67:AG67"/>
    <mergeCell ref="AH67:AK67"/>
    <mergeCell ref="AL67:AO67"/>
    <mergeCell ref="AP67:AS67"/>
    <mergeCell ref="AT67:AW67"/>
    <mergeCell ref="AX67:BA67"/>
    <mergeCell ref="BB67:BE67"/>
    <mergeCell ref="BF67:BI67"/>
    <mergeCell ref="C68:E68"/>
    <mergeCell ref="F68:I68"/>
    <mergeCell ref="J68:M68"/>
    <mergeCell ref="N68:Q68"/>
    <mergeCell ref="R68:U68"/>
    <mergeCell ref="V68:Y68"/>
    <mergeCell ref="Z68:AC68"/>
    <mergeCell ref="AD68:AG68"/>
    <mergeCell ref="AH68:AK68"/>
    <mergeCell ref="AL68:AO68"/>
    <mergeCell ref="AP68:AS68"/>
    <mergeCell ref="AT68:AW68"/>
    <mergeCell ref="AX68:BA68"/>
    <mergeCell ref="BB68:BE68"/>
    <mergeCell ref="BF68:BI68"/>
    <mergeCell ref="C69:E69"/>
    <mergeCell ref="F69:I69"/>
    <mergeCell ref="J69:M69"/>
    <mergeCell ref="N69:Q69"/>
    <mergeCell ref="R69:U69"/>
    <mergeCell ref="V69:Y69"/>
    <mergeCell ref="Z69:AC69"/>
    <mergeCell ref="AD69:AG69"/>
    <mergeCell ref="AH69:AK69"/>
    <mergeCell ref="AL69:AO69"/>
    <mergeCell ref="AP69:AS69"/>
    <mergeCell ref="AT69:AW69"/>
    <mergeCell ref="AX69:BA69"/>
    <mergeCell ref="BB69:BE69"/>
    <mergeCell ref="BF69:BI69"/>
    <mergeCell ref="C70:E70"/>
    <mergeCell ref="F70:I70"/>
    <mergeCell ref="J70:M70"/>
    <mergeCell ref="N70:Q70"/>
    <mergeCell ref="R70:U70"/>
    <mergeCell ref="V70:Y70"/>
    <mergeCell ref="Z70:AC70"/>
    <mergeCell ref="AD70:AG70"/>
    <mergeCell ref="AH70:AK70"/>
    <mergeCell ref="AL70:AO70"/>
    <mergeCell ref="AP70:AS70"/>
    <mergeCell ref="AT70:AW70"/>
    <mergeCell ref="AX70:BA70"/>
    <mergeCell ref="BB70:BE70"/>
    <mergeCell ref="BF70:BI70"/>
    <mergeCell ref="C71:E71"/>
    <mergeCell ref="F71:I71"/>
    <mergeCell ref="J71:M71"/>
    <mergeCell ref="N71:Q71"/>
    <mergeCell ref="R71:U71"/>
    <mergeCell ref="V71:Y71"/>
    <mergeCell ref="Z71:AC71"/>
    <mergeCell ref="AD71:AG71"/>
    <mergeCell ref="AH71:AK71"/>
    <mergeCell ref="AL71:AO71"/>
    <mergeCell ref="AP71:AS71"/>
    <mergeCell ref="AT71:AW71"/>
    <mergeCell ref="AX71:BA71"/>
    <mergeCell ref="BB71:BE71"/>
    <mergeCell ref="BF71:BI71"/>
    <mergeCell ref="C72:E72"/>
    <mergeCell ref="F72:I72"/>
    <mergeCell ref="J72:M72"/>
    <mergeCell ref="N72:Q72"/>
    <mergeCell ref="R72:U72"/>
    <mergeCell ref="V72:Y72"/>
    <mergeCell ref="Z72:AC72"/>
    <mergeCell ref="AD72:AG72"/>
    <mergeCell ref="AH72:AK72"/>
    <mergeCell ref="AL72:AO72"/>
    <mergeCell ref="AP72:AS72"/>
    <mergeCell ref="AT72:AW72"/>
    <mergeCell ref="AX72:BA72"/>
    <mergeCell ref="BB72:BE72"/>
    <mergeCell ref="BF72:BI72"/>
    <mergeCell ref="C73:E73"/>
    <mergeCell ref="F73:I73"/>
    <mergeCell ref="J73:M73"/>
    <mergeCell ref="N73:Q73"/>
    <mergeCell ref="R73:U73"/>
    <mergeCell ref="V73:Y73"/>
    <mergeCell ref="Z73:AC73"/>
    <mergeCell ref="AD73:AG73"/>
    <mergeCell ref="AH73:AK73"/>
    <mergeCell ref="AL73:AO73"/>
    <mergeCell ref="AP73:AS73"/>
    <mergeCell ref="AT73:AW73"/>
    <mergeCell ref="AX73:BA73"/>
    <mergeCell ref="BB73:BE73"/>
    <mergeCell ref="BF73:BI73"/>
    <mergeCell ref="C74:E74"/>
    <mergeCell ref="F74:I74"/>
    <mergeCell ref="J74:M74"/>
    <mergeCell ref="N74:Q74"/>
    <mergeCell ref="R74:U74"/>
    <mergeCell ref="V74:Y74"/>
    <mergeCell ref="Z74:AC74"/>
    <mergeCell ref="AD74:AG74"/>
    <mergeCell ref="AH74:AK74"/>
    <mergeCell ref="AL74:AO74"/>
    <mergeCell ref="AP74:AS74"/>
    <mergeCell ref="AT74:AW74"/>
    <mergeCell ref="AX74:BA74"/>
    <mergeCell ref="BB74:BE74"/>
    <mergeCell ref="BF74:BI74"/>
    <mergeCell ref="C75:E75"/>
    <mergeCell ref="F75:I75"/>
    <mergeCell ref="J75:M75"/>
    <mergeCell ref="N75:Q75"/>
    <mergeCell ref="R75:U75"/>
    <mergeCell ref="V75:Y75"/>
    <mergeCell ref="Z75:AC75"/>
    <mergeCell ref="AD75:AG75"/>
    <mergeCell ref="AH75:AK75"/>
    <mergeCell ref="AL75:AO75"/>
    <mergeCell ref="AP75:AS75"/>
    <mergeCell ref="AT75:AW75"/>
    <mergeCell ref="AX75:BA75"/>
    <mergeCell ref="BB75:BE75"/>
    <mergeCell ref="BF75:BI75"/>
    <mergeCell ref="C76:E76"/>
    <mergeCell ref="F76:I76"/>
    <mergeCell ref="J76:M76"/>
    <mergeCell ref="N76:Q76"/>
    <mergeCell ref="R76:U76"/>
    <mergeCell ref="V76:Y76"/>
    <mergeCell ref="Z76:AC76"/>
    <mergeCell ref="AD76:AG76"/>
    <mergeCell ref="AH76:AK76"/>
    <mergeCell ref="AL76:AO76"/>
    <mergeCell ref="AP76:AS76"/>
    <mergeCell ref="AT76:AW76"/>
    <mergeCell ref="AX76:BA76"/>
    <mergeCell ref="BB76:BE76"/>
    <mergeCell ref="BF76:BI76"/>
    <mergeCell ref="C77:E77"/>
    <mergeCell ref="F77:I77"/>
    <mergeCell ref="J77:M77"/>
    <mergeCell ref="N77:Q77"/>
    <mergeCell ref="R77:U77"/>
    <mergeCell ref="V77:Y77"/>
    <mergeCell ref="Z77:AC77"/>
    <mergeCell ref="AD77:AG77"/>
    <mergeCell ref="AH77:AK77"/>
    <mergeCell ref="AL77:AO77"/>
    <mergeCell ref="AP77:AS77"/>
    <mergeCell ref="AT77:AW77"/>
    <mergeCell ref="AX77:BA77"/>
    <mergeCell ref="BB77:BE77"/>
    <mergeCell ref="BF77:BI77"/>
    <mergeCell ref="C78:E78"/>
    <mergeCell ref="F78:I78"/>
    <mergeCell ref="J78:M78"/>
    <mergeCell ref="N78:Q78"/>
    <mergeCell ref="R78:U78"/>
    <mergeCell ref="V78:Y78"/>
    <mergeCell ref="Z78:AC78"/>
    <mergeCell ref="AD78:AG78"/>
    <mergeCell ref="AH78:AK78"/>
    <mergeCell ref="AL78:AO78"/>
    <mergeCell ref="AP78:AS78"/>
    <mergeCell ref="AT78:AW78"/>
    <mergeCell ref="AX78:BA78"/>
    <mergeCell ref="BB78:BE78"/>
    <mergeCell ref="BF78:BI78"/>
    <mergeCell ref="C79:E79"/>
    <mergeCell ref="F79:I79"/>
    <mergeCell ref="J79:M79"/>
    <mergeCell ref="N79:Q79"/>
    <mergeCell ref="R79:U79"/>
    <mergeCell ref="V79:Y79"/>
    <mergeCell ref="Z79:AC79"/>
    <mergeCell ref="AD79:AG79"/>
    <mergeCell ref="AH79:AK79"/>
    <mergeCell ref="AL79:AO79"/>
    <mergeCell ref="AP79:AS79"/>
    <mergeCell ref="AT79:AW79"/>
    <mergeCell ref="AX79:BA79"/>
    <mergeCell ref="BB79:BE79"/>
    <mergeCell ref="BF79:BI79"/>
    <mergeCell ref="C80:E80"/>
    <mergeCell ref="F80:I80"/>
    <mergeCell ref="J80:M80"/>
    <mergeCell ref="N80:Q80"/>
    <mergeCell ref="R80:U80"/>
    <mergeCell ref="V80:Y80"/>
    <mergeCell ref="Z80:AC80"/>
    <mergeCell ref="AD80:AG80"/>
    <mergeCell ref="AH80:AK80"/>
    <mergeCell ref="AL80:AO80"/>
    <mergeCell ref="AP80:AS80"/>
    <mergeCell ref="AT80:AW80"/>
    <mergeCell ref="AX80:BA80"/>
    <mergeCell ref="BB80:BE80"/>
    <mergeCell ref="BF80:BI80"/>
    <mergeCell ref="C81:E81"/>
    <mergeCell ref="F81:I81"/>
    <mergeCell ref="J81:M81"/>
    <mergeCell ref="N81:Q81"/>
    <mergeCell ref="R81:U81"/>
    <mergeCell ref="V81:Y81"/>
    <mergeCell ref="Z81:AC81"/>
    <mergeCell ref="AD81:AG81"/>
    <mergeCell ref="AH81:AK81"/>
    <mergeCell ref="AL81:AO81"/>
    <mergeCell ref="AP81:AS81"/>
    <mergeCell ref="AT81:AW81"/>
    <mergeCell ref="AX81:BA81"/>
    <mergeCell ref="BB81:BE81"/>
    <mergeCell ref="BF81:BI81"/>
    <mergeCell ref="C82:E82"/>
    <mergeCell ref="F82:I82"/>
    <mergeCell ref="J82:M82"/>
    <mergeCell ref="N82:Q82"/>
    <mergeCell ref="R82:U82"/>
    <mergeCell ref="V82:Y82"/>
    <mergeCell ref="Z82:AC82"/>
    <mergeCell ref="AD82:AG82"/>
    <mergeCell ref="AH82:AK82"/>
    <mergeCell ref="AL82:AO82"/>
    <mergeCell ref="AP82:AS82"/>
    <mergeCell ref="AT82:AW82"/>
    <mergeCell ref="AX82:BA82"/>
    <mergeCell ref="BB82:BE82"/>
    <mergeCell ref="BF82:BI82"/>
    <mergeCell ref="C83:E83"/>
    <mergeCell ref="F83:I83"/>
    <mergeCell ref="J83:M83"/>
    <mergeCell ref="N83:Q83"/>
    <mergeCell ref="R83:U83"/>
    <mergeCell ref="V83:Y83"/>
    <mergeCell ref="Z83:AC83"/>
    <mergeCell ref="AD83:AG83"/>
    <mergeCell ref="AH83:AK83"/>
    <mergeCell ref="AL83:AO83"/>
    <mergeCell ref="AP83:AS83"/>
    <mergeCell ref="AT83:AW83"/>
    <mergeCell ref="AX83:BA83"/>
    <mergeCell ref="BB83:BE83"/>
    <mergeCell ref="BF83:BI83"/>
    <mergeCell ref="C84:E84"/>
    <mergeCell ref="F84:I84"/>
    <mergeCell ref="J84:M84"/>
    <mergeCell ref="N84:Q84"/>
    <mergeCell ref="R84:U84"/>
    <mergeCell ref="V84:Y84"/>
    <mergeCell ref="Z84:AC84"/>
    <mergeCell ref="AD84:AG84"/>
    <mergeCell ref="AH84:AK84"/>
    <mergeCell ref="AL84:AO84"/>
    <mergeCell ref="AP84:AS84"/>
    <mergeCell ref="AT84:AW84"/>
    <mergeCell ref="AX84:BA84"/>
    <mergeCell ref="BB84:BE84"/>
    <mergeCell ref="BF84:BI84"/>
    <mergeCell ref="C85:E85"/>
    <mergeCell ref="F85:I85"/>
    <mergeCell ref="J85:M85"/>
    <mergeCell ref="N85:Q85"/>
    <mergeCell ref="R85:U85"/>
    <mergeCell ref="V85:Y85"/>
    <mergeCell ref="Z85:AC85"/>
    <mergeCell ref="AD85:AG85"/>
    <mergeCell ref="AH85:AK85"/>
    <mergeCell ref="AL85:AO85"/>
    <mergeCell ref="AP85:AS85"/>
    <mergeCell ref="AT85:AW85"/>
    <mergeCell ref="AX85:BA85"/>
    <mergeCell ref="BB85:BE85"/>
    <mergeCell ref="BF85:BI85"/>
    <mergeCell ref="C86:E86"/>
    <mergeCell ref="F86:I86"/>
    <mergeCell ref="J86:M86"/>
    <mergeCell ref="N86:Q86"/>
    <mergeCell ref="R86:U86"/>
    <mergeCell ref="V86:Y86"/>
    <mergeCell ref="Z86:AC86"/>
    <mergeCell ref="AD86:AG86"/>
    <mergeCell ref="AH86:AK86"/>
    <mergeCell ref="AL86:AO86"/>
    <mergeCell ref="AP86:AS86"/>
    <mergeCell ref="AT86:AW86"/>
    <mergeCell ref="AX86:BA86"/>
    <mergeCell ref="BB86:BE86"/>
    <mergeCell ref="BF86:BI86"/>
    <mergeCell ref="C87:E87"/>
    <mergeCell ref="F87:I87"/>
    <mergeCell ref="J87:M87"/>
    <mergeCell ref="N87:Q87"/>
    <mergeCell ref="R87:U87"/>
    <mergeCell ref="V87:Y87"/>
    <mergeCell ref="Z87:AC87"/>
    <mergeCell ref="AD87:AG87"/>
    <mergeCell ref="AH87:AK87"/>
    <mergeCell ref="AL87:AO87"/>
    <mergeCell ref="AP87:AS87"/>
    <mergeCell ref="AT87:AW87"/>
    <mergeCell ref="AX87:BA87"/>
    <mergeCell ref="BB87:BE87"/>
    <mergeCell ref="BF87:BI87"/>
    <mergeCell ref="C88:E88"/>
    <mergeCell ref="F88:I88"/>
    <mergeCell ref="J88:M88"/>
    <mergeCell ref="N88:Q88"/>
    <mergeCell ref="R88:U88"/>
    <mergeCell ref="V88:Y88"/>
    <mergeCell ref="Z88:AC88"/>
    <mergeCell ref="AD88:AG88"/>
    <mergeCell ref="AH88:AK88"/>
    <mergeCell ref="AL88:AO88"/>
    <mergeCell ref="AP88:AS88"/>
    <mergeCell ref="AT88:AW88"/>
    <mergeCell ref="AX88:BA88"/>
    <mergeCell ref="BB88:BE88"/>
    <mergeCell ref="BF88:BI88"/>
    <mergeCell ref="C89:E89"/>
    <mergeCell ref="F89:I89"/>
    <mergeCell ref="J89:M89"/>
    <mergeCell ref="N89:Q89"/>
    <mergeCell ref="R89:U89"/>
    <mergeCell ref="V89:Y89"/>
    <mergeCell ref="Z89:AC89"/>
    <mergeCell ref="AD89:AG89"/>
    <mergeCell ref="AH89:AK89"/>
    <mergeCell ref="AL89:AO89"/>
    <mergeCell ref="AP89:AS89"/>
    <mergeCell ref="AT89:AW89"/>
    <mergeCell ref="AX89:BA89"/>
    <mergeCell ref="BB89:BE89"/>
    <mergeCell ref="BF89:BI89"/>
    <mergeCell ref="C90:E90"/>
    <mergeCell ref="F90:I90"/>
    <mergeCell ref="J90:M90"/>
    <mergeCell ref="N90:Q90"/>
    <mergeCell ref="R90:U90"/>
    <mergeCell ref="V90:Y90"/>
    <mergeCell ref="Z90:AC90"/>
    <mergeCell ref="AD90:AG90"/>
    <mergeCell ref="AH90:AK90"/>
    <mergeCell ref="AL90:AO90"/>
    <mergeCell ref="AP90:AS90"/>
    <mergeCell ref="AT90:AW90"/>
    <mergeCell ref="AX90:BA90"/>
    <mergeCell ref="BB90:BE90"/>
    <mergeCell ref="BF90:BI90"/>
    <mergeCell ref="C91:E91"/>
    <mergeCell ref="F91:I91"/>
    <mergeCell ref="J91:M91"/>
    <mergeCell ref="N91:Q91"/>
    <mergeCell ref="R91:U91"/>
    <mergeCell ref="V91:Y91"/>
    <mergeCell ref="Z91:AC91"/>
    <mergeCell ref="AD91:AG91"/>
    <mergeCell ref="AH91:AK91"/>
    <mergeCell ref="AL91:AO91"/>
    <mergeCell ref="AP91:AS91"/>
    <mergeCell ref="AT91:AW91"/>
    <mergeCell ref="AX91:BA91"/>
    <mergeCell ref="BB91:BE91"/>
    <mergeCell ref="BF91:BI91"/>
    <mergeCell ref="C92:E92"/>
    <mergeCell ref="F92:I92"/>
    <mergeCell ref="J92:M92"/>
    <mergeCell ref="N92:Q92"/>
    <mergeCell ref="R92:U92"/>
    <mergeCell ref="V92:Y92"/>
    <mergeCell ref="Z92:AC92"/>
    <mergeCell ref="AD92:AG92"/>
    <mergeCell ref="AH92:AK92"/>
    <mergeCell ref="AL92:AO92"/>
    <mergeCell ref="AP92:AS92"/>
    <mergeCell ref="AT92:AW92"/>
    <mergeCell ref="AX92:BA92"/>
    <mergeCell ref="BB92:BE92"/>
    <mergeCell ref="BF92:BI92"/>
    <mergeCell ref="C93:E93"/>
    <mergeCell ref="F93:I93"/>
    <mergeCell ref="J93:M93"/>
    <mergeCell ref="N93:Q93"/>
    <mergeCell ref="R93:U93"/>
    <mergeCell ref="V93:Y93"/>
    <mergeCell ref="Z93:AC93"/>
    <mergeCell ref="AD93:AG93"/>
    <mergeCell ref="AH93:AK93"/>
    <mergeCell ref="AL93:AO93"/>
    <mergeCell ref="AP93:AS93"/>
    <mergeCell ref="AT93:AW93"/>
    <mergeCell ref="AX93:BA93"/>
    <mergeCell ref="BB93:BE93"/>
    <mergeCell ref="BF93:BI93"/>
    <mergeCell ref="C94:E94"/>
    <mergeCell ref="F94:I94"/>
    <mergeCell ref="J94:M94"/>
    <mergeCell ref="N94:Q94"/>
    <mergeCell ref="R94:U94"/>
    <mergeCell ref="V94:Y94"/>
    <mergeCell ref="Z94:AC94"/>
    <mergeCell ref="AD94:AG94"/>
    <mergeCell ref="AH94:AK94"/>
    <mergeCell ref="AL94:AO94"/>
    <mergeCell ref="AP94:AS94"/>
    <mergeCell ref="AT94:AW94"/>
    <mergeCell ref="AX94:BA94"/>
    <mergeCell ref="BB94:BE94"/>
    <mergeCell ref="BF94:BI94"/>
    <mergeCell ref="C95:E95"/>
    <mergeCell ref="F95:I95"/>
    <mergeCell ref="J95:M95"/>
    <mergeCell ref="N95:Q95"/>
    <mergeCell ref="R95:U95"/>
    <mergeCell ref="V95:Y95"/>
    <mergeCell ref="Z95:AC95"/>
    <mergeCell ref="AD95:AG95"/>
    <mergeCell ref="AH95:AK95"/>
    <mergeCell ref="AL95:AO95"/>
    <mergeCell ref="AP95:AS95"/>
    <mergeCell ref="AT95:AW95"/>
    <mergeCell ref="AX95:BA95"/>
    <mergeCell ref="BB95:BE95"/>
    <mergeCell ref="BF95:BI95"/>
    <mergeCell ref="C96:E96"/>
    <mergeCell ref="F96:I96"/>
    <mergeCell ref="J96:M96"/>
    <mergeCell ref="N96:Q96"/>
    <mergeCell ref="R96:U96"/>
    <mergeCell ref="V96:Y96"/>
    <mergeCell ref="Z96:AC96"/>
    <mergeCell ref="AD96:AG96"/>
    <mergeCell ref="AH96:AK96"/>
    <mergeCell ref="AL96:AO96"/>
    <mergeCell ref="AP96:AS96"/>
    <mergeCell ref="AT96:AW96"/>
    <mergeCell ref="AX96:BA96"/>
    <mergeCell ref="BB96:BE96"/>
    <mergeCell ref="BF96:BI96"/>
    <mergeCell ref="C97:E97"/>
    <mergeCell ref="F97:I97"/>
    <mergeCell ref="J97:M97"/>
    <mergeCell ref="N97:Q97"/>
    <mergeCell ref="R97:U97"/>
    <mergeCell ref="V97:Y97"/>
    <mergeCell ref="Z97:AC97"/>
    <mergeCell ref="AD97:AG97"/>
    <mergeCell ref="AH97:AK97"/>
    <mergeCell ref="AL97:AO97"/>
    <mergeCell ref="AP97:AS97"/>
    <mergeCell ref="AT97:AW97"/>
    <mergeCell ref="AX97:BA97"/>
    <mergeCell ref="BB97:BE97"/>
    <mergeCell ref="BF97:BI97"/>
    <mergeCell ref="C98:E98"/>
    <mergeCell ref="F98:I98"/>
    <mergeCell ref="J98:M98"/>
    <mergeCell ref="N98:Q98"/>
    <mergeCell ref="R98:U98"/>
    <mergeCell ref="V98:Y98"/>
    <mergeCell ref="Z98:AC98"/>
    <mergeCell ref="AD98:AG98"/>
    <mergeCell ref="AH98:AK98"/>
    <mergeCell ref="AL98:AO98"/>
    <mergeCell ref="AP98:AS98"/>
    <mergeCell ref="AT98:AW98"/>
    <mergeCell ref="AX98:BA98"/>
    <mergeCell ref="BB98:BE98"/>
    <mergeCell ref="BF98:BI98"/>
    <mergeCell ref="C99:E99"/>
    <mergeCell ref="F99:I99"/>
    <mergeCell ref="J99:M99"/>
    <mergeCell ref="N99:Q99"/>
    <mergeCell ref="R99:U99"/>
    <mergeCell ref="V99:Y99"/>
    <mergeCell ref="Z99:AC99"/>
    <mergeCell ref="AD99:AG99"/>
    <mergeCell ref="AH99:AK99"/>
    <mergeCell ref="AL99:AO99"/>
    <mergeCell ref="AP99:AS99"/>
    <mergeCell ref="AT99:AW99"/>
    <mergeCell ref="AX99:BA99"/>
    <mergeCell ref="BB99:BE99"/>
    <mergeCell ref="BF99:BI99"/>
    <mergeCell ref="C100:E100"/>
    <mergeCell ref="F100:I100"/>
    <mergeCell ref="J100:M100"/>
    <mergeCell ref="N100:Q100"/>
    <mergeCell ref="R100:U100"/>
    <mergeCell ref="V100:Y100"/>
    <mergeCell ref="Z100:AC100"/>
    <mergeCell ref="AD100:AG100"/>
    <mergeCell ref="AH100:AK100"/>
    <mergeCell ref="AL100:AO100"/>
    <mergeCell ref="AP100:AS100"/>
    <mergeCell ref="AT100:AW100"/>
    <mergeCell ref="AX100:BA100"/>
    <mergeCell ref="BB100:BE100"/>
    <mergeCell ref="BF100:BI100"/>
    <mergeCell ref="C101:E101"/>
    <mergeCell ref="F101:I101"/>
    <mergeCell ref="J101:M101"/>
    <mergeCell ref="N101:Q101"/>
    <mergeCell ref="R101:U101"/>
    <mergeCell ref="V101:Y101"/>
    <mergeCell ref="Z101:AC101"/>
    <mergeCell ref="AD101:AG101"/>
    <mergeCell ref="AH101:AK101"/>
    <mergeCell ref="AL101:AO101"/>
    <mergeCell ref="AP101:AS101"/>
    <mergeCell ref="AT101:AW101"/>
    <mergeCell ref="AX101:BA101"/>
    <mergeCell ref="BB101:BE101"/>
    <mergeCell ref="BF101:BI101"/>
    <mergeCell ref="C102:E102"/>
    <mergeCell ref="F102:I102"/>
    <mergeCell ref="J102:M102"/>
    <mergeCell ref="N102:Q102"/>
    <mergeCell ref="R102:U102"/>
    <mergeCell ref="V102:Y102"/>
    <mergeCell ref="Z102:AC102"/>
    <mergeCell ref="AD102:AG102"/>
    <mergeCell ref="AH102:AK102"/>
    <mergeCell ref="AL102:AO102"/>
    <mergeCell ref="AP102:AS102"/>
    <mergeCell ref="AT102:AW102"/>
    <mergeCell ref="AX102:BA102"/>
    <mergeCell ref="BB102:BE102"/>
    <mergeCell ref="BF102:BI102"/>
    <mergeCell ref="C103:E103"/>
    <mergeCell ref="F103:I103"/>
    <mergeCell ref="J103:M103"/>
    <mergeCell ref="N103:Q103"/>
    <mergeCell ref="R103:U103"/>
    <mergeCell ref="V103:Y103"/>
    <mergeCell ref="Z103:AC103"/>
    <mergeCell ref="AD103:AG103"/>
    <mergeCell ref="AH103:AK103"/>
    <mergeCell ref="AL103:AO103"/>
    <mergeCell ref="AP103:AS103"/>
    <mergeCell ref="AT103:AW103"/>
    <mergeCell ref="AX103:BA103"/>
    <mergeCell ref="BB103:BE103"/>
    <mergeCell ref="BF103:BI103"/>
    <mergeCell ref="C104:E104"/>
    <mergeCell ref="F104:I104"/>
    <mergeCell ref="J104:M104"/>
    <mergeCell ref="N104:Q104"/>
    <mergeCell ref="R104:U104"/>
    <mergeCell ref="V104:Y104"/>
    <mergeCell ref="Z104:AC104"/>
    <mergeCell ref="AD104:AG104"/>
    <mergeCell ref="AH104:AK104"/>
    <mergeCell ref="AL104:AO104"/>
    <mergeCell ref="AP104:AS104"/>
    <mergeCell ref="AT104:AW104"/>
    <mergeCell ref="AX104:BA104"/>
    <mergeCell ref="BB104:BE104"/>
    <mergeCell ref="BF104:BI104"/>
    <mergeCell ref="C105:E105"/>
    <mergeCell ref="F105:I105"/>
    <mergeCell ref="J105:M105"/>
    <mergeCell ref="N105:Q105"/>
    <mergeCell ref="R105:U105"/>
    <mergeCell ref="V105:Y105"/>
    <mergeCell ref="Z105:AC105"/>
    <mergeCell ref="AD105:AG105"/>
    <mergeCell ref="AH105:AK105"/>
    <mergeCell ref="AL105:AO105"/>
    <mergeCell ref="AP105:AS105"/>
    <mergeCell ref="AT105:AW105"/>
    <mergeCell ref="AX105:BA105"/>
    <mergeCell ref="BB105:BE105"/>
    <mergeCell ref="BF105:BI105"/>
    <mergeCell ref="C106:E106"/>
    <mergeCell ref="F106:I106"/>
    <mergeCell ref="J106:M106"/>
    <mergeCell ref="N106:Q106"/>
    <mergeCell ref="R106:U106"/>
    <mergeCell ref="V106:Y106"/>
    <mergeCell ref="Z106:AC106"/>
    <mergeCell ref="AD106:AG106"/>
    <mergeCell ref="AH106:AK106"/>
    <mergeCell ref="AL106:AO106"/>
    <mergeCell ref="AP106:AS106"/>
    <mergeCell ref="AT106:AW106"/>
    <mergeCell ref="AX106:BA106"/>
    <mergeCell ref="BB106:BE106"/>
    <mergeCell ref="BF106:BI106"/>
    <mergeCell ref="C107:E107"/>
    <mergeCell ref="F107:I107"/>
    <mergeCell ref="J107:M107"/>
    <mergeCell ref="N107:Q107"/>
    <mergeCell ref="R107:U107"/>
    <mergeCell ref="V107:Y107"/>
    <mergeCell ref="Z107:AC107"/>
    <mergeCell ref="AD107:AG107"/>
    <mergeCell ref="AH107:AK107"/>
    <mergeCell ref="AL107:AO107"/>
    <mergeCell ref="AP107:AS107"/>
    <mergeCell ref="AT107:AW107"/>
    <mergeCell ref="AX107:BA107"/>
    <mergeCell ref="BB107:BE107"/>
    <mergeCell ref="BF107:BI107"/>
    <mergeCell ref="C108:E108"/>
    <mergeCell ref="F108:I108"/>
    <mergeCell ref="J108:M108"/>
    <mergeCell ref="N108:Q108"/>
    <mergeCell ref="R108:U108"/>
    <mergeCell ref="V108:Y108"/>
    <mergeCell ref="Z108:AC108"/>
    <mergeCell ref="AD108:AG108"/>
    <mergeCell ref="AH108:AK108"/>
    <mergeCell ref="AL108:AO108"/>
    <mergeCell ref="AP108:AS108"/>
    <mergeCell ref="AT108:AW108"/>
    <mergeCell ref="AX108:BA108"/>
    <mergeCell ref="BB108:BE108"/>
    <mergeCell ref="BF108:BI108"/>
    <mergeCell ref="C109:E109"/>
    <mergeCell ref="F109:I109"/>
    <mergeCell ref="J109:M109"/>
    <mergeCell ref="N109:Q109"/>
    <mergeCell ref="R109:U109"/>
    <mergeCell ref="V109:Y109"/>
    <mergeCell ref="Z109:AC109"/>
    <mergeCell ref="AD109:AG109"/>
    <mergeCell ref="AX109:BA109"/>
    <mergeCell ref="BB109:BE109"/>
    <mergeCell ref="BF109:BI109"/>
    <mergeCell ref="Z116:AA116"/>
    <mergeCell ref="AH109:AK109"/>
    <mergeCell ref="AL109:AO109"/>
    <mergeCell ref="AP109:AS109"/>
    <mergeCell ref="AT109:AW109"/>
    <mergeCell ref="AQ118:AT119"/>
    <mergeCell ref="AU118:AX119"/>
    <mergeCell ref="AY118:BB119"/>
    <mergeCell ref="BC118:BG119"/>
    <mergeCell ref="BH118:BK119"/>
    <mergeCell ref="C118:E118"/>
    <mergeCell ref="F118:J118"/>
    <mergeCell ref="K118:N118"/>
    <mergeCell ref="O118:S118"/>
    <mergeCell ref="T118:X118"/>
    <mergeCell ref="Y118:AC118"/>
    <mergeCell ref="AD118:AH118"/>
    <mergeCell ref="AI118:AL118"/>
    <mergeCell ref="AM118:AP118"/>
    <mergeCell ref="C119:E119"/>
    <mergeCell ref="F119:J119"/>
    <mergeCell ref="K119:N119"/>
    <mergeCell ref="O119:S119"/>
    <mergeCell ref="T119:X119"/>
    <mergeCell ref="Y119:AC119"/>
    <mergeCell ref="AD119:AH119"/>
    <mergeCell ref="AI119:AL119"/>
    <mergeCell ref="AM119:AP119"/>
    <mergeCell ref="C120:E120"/>
    <mergeCell ref="F120:J120"/>
    <mergeCell ref="K120:N120"/>
    <mergeCell ref="O120:S120"/>
    <mergeCell ref="T120:X120"/>
    <mergeCell ref="Y120:AC120"/>
    <mergeCell ref="AD120:AH120"/>
    <mergeCell ref="AI120:AL120"/>
    <mergeCell ref="AM120:AP120"/>
    <mergeCell ref="AQ120:AT120"/>
    <mergeCell ref="AU120:AX120"/>
    <mergeCell ref="AY120:BB120"/>
    <mergeCell ref="BC120:BG120"/>
    <mergeCell ref="BH120:BK120"/>
    <mergeCell ref="C121:E121"/>
    <mergeCell ref="F121:J121"/>
    <mergeCell ref="K121:N121"/>
    <mergeCell ref="O121:S121"/>
    <mergeCell ref="T121:X121"/>
    <mergeCell ref="Y121:AC121"/>
    <mergeCell ref="AD121:AH121"/>
    <mergeCell ref="AI121:AL121"/>
    <mergeCell ref="AM121:AP121"/>
    <mergeCell ref="AQ121:AT121"/>
    <mergeCell ref="AU121:AX121"/>
    <mergeCell ref="AY121:BB121"/>
    <mergeCell ref="BC121:BG121"/>
    <mergeCell ref="BH121:BK121"/>
    <mergeCell ref="C122:E122"/>
    <mergeCell ref="F122:J122"/>
    <mergeCell ref="K122:N122"/>
    <mergeCell ref="O122:S122"/>
    <mergeCell ref="T122:X122"/>
    <mergeCell ref="Y122:AC122"/>
    <mergeCell ref="AD122:AH122"/>
    <mergeCell ref="AI122:AL122"/>
    <mergeCell ref="AM122:AP122"/>
    <mergeCell ref="AQ122:AT122"/>
    <mergeCell ref="AU122:AX122"/>
    <mergeCell ref="AY122:BB122"/>
    <mergeCell ref="BC122:BG122"/>
    <mergeCell ref="BH122:BK122"/>
    <mergeCell ref="C123:E123"/>
    <mergeCell ref="F123:J123"/>
    <mergeCell ref="K123:N123"/>
    <mergeCell ref="O123:S123"/>
    <mergeCell ref="T123:X123"/>
    <mergeCell ref="Y123:AC123"/>
    <mergeCell ref="AD123:AH123"/>
    <mergeCell ref="AI123:AL123"/>
    <mergeCell ref="AM123:AP123"/>
    <mergeCell ref="AQ123:AT123"/>
    <mergeCell ref="AU123:AX123"/>
    <mergeCell ref="AY123:BB123"/>
    <mergeCell ref="BC123:BG123"/>
    <mergeCell ref="BH123:BK123"/>
    <mergeCell ref="C124:E124"/>
    <mergeCell ref="F124:J124"/>
    <mergeCell ref="K124:N124"/>
    <mergeCell ref="O124:S124"/>
    <mergeCell ref="T124:X124"/>
    <mergeCell ref="Y124:AC124"/>
    <mergeCell ref="AD124:AH124"/>
    <mergeCell ref="AI124:AL124"/>
    <mergeCell ref="AM124:AP124"/>
    <mergeCell ref="AQ124:AT124"/>
    <mergeCell ref="AU124:AX124"/>
    <mergeCell ref="AY124:BB124"/>
    <mergeCell ref="BC124:BG124"/>
    <mergeCell ref="BH124:BK124"/>
    <mergeCell ref="C125:E125"/>
    <mergeCell ref="F125:J125"/>
    <mergeCell ref="K125:N125"/>
    <mergeCell ref="O125:S125"/>
    <mergeCell ref="T125:X125"/>
    <mergeCell ref="Y125:AC125"/>
    <mergeCell ref="AD125:AH125"/>
    <mergeCell ref="AI125:AL125"/>
    <mergeCell ref="AM125:AP125"/>
    <mergeCell ref="AQ125:AT125"/>
    <mergeCell ref="AU125:AX125"/>
    <mergeCell ref="AY125:BB125"/>
    <mergeCell ref="BC125:BG125"/>
    <mergeCell ref="BH125:BK125"/>
    <mergeCell ref="C126:E126"/>
    <mergeCell ref="F126:J126"/>
    <mergeCell ref="K126:N126"/>
    <mergeCell ref="O126:S126"/>
    <mergeCell ref="T126:X126"/>
    <mergeCell ref="Y126:AC126"/>
    <mergeCell ref="AD126:AH126"/>
    <mergeCell ref="AI126:AL126"/>
    <mergeCell ref="AM126:AP126"/>
    <mergeCell ref="AQ126:AT126"/>
    <mergeCell ref="AU126:AX126"/>
    <mergeCell ref="AY126:BB126"/>
    <mergeCell ref="BC126:BG126"/>
    <mergeCell ref="BH126:BK126"/>
    <mergeCell ref="C127:E127"/>
    <mergeCell ref="F127:J127"/>
    <mergeCell ref="K127:N127"/>
    <mergeCell ref="O127:S127"/>
    <mergeCell ref="T127:X127"/>
    <mergeCell ref="Y127:AC127"/>
    <mergeCell ref="AD127:AH127"/>
    <mergeCell ref="AI127:AL127"/>
    <mergeCell ref="AM127:AP127"/>
    <mergeCell ref="AQ127:AT127"/>
    <mergeCell ref="AU127:AX127"/>
    <mergeCell ref="AY127:BB127"/>
    <mergeCell ref="BC127:BG127"/>
    <mergeCell ref="BH127:BK127"/>
    <mergeCell ref="C128:E128"/>
    <mergeCell ref="F128:J128"/>
    <mergeCell ref="K128:N128"/>
    <mergeCell ref="O128:S128"/>
    <mergeCell ref="T128:X128"/>
    <mergeCell ref="Y128:AC128"/>
    <mergeCell ref="AD128:AH128"/>
    <mergeCell ref="AI128:AL128"/>
    <mergeCell ref="AM128:AP128"/>
    <mergeCell ref="AQ128:AT128"/>
    <mergeCell ref="AU128:AX128"/>
    <mergeCell ref="AY128:BB128"/>
    <mergeCell ref="BC128:BG128"/>
    <mergeCell ref="BH128:BK128"/>
    <mergeCell ref="C129:E129"/>
    <mergeCell ref="F129:J129"/>
    <mergeCell ref="K129:N129"/>
    <mergeCell ref="O129:S129"/>
    <mergeCell ref="T129:X129"/>
    <mergeCell ref="Y129:AC129"/>
    <mergeCell ref="AD129:AH129"/>
    <mergeCell ref="AI129:AL129"/>
    <mergeCell ref="AM129:AP129"/>
    <mergeCell ref="AQ129:AT129"/>
    <mergeCell ref="AU129:AX129"/>
    <mergeCell ref="AY129:BB129"/>
    <mergeCell ref="BC129:BG129"/>
    <mergeCell ref="BH129:BK129"/>
    <mergeCell ref="C130:E130"/>
    <mergeCell ref="F130:J130"/>
    <mergeCell ref="K130:N130"/>
    <mergeCell ref="O130:S130"/>
    <mergeCell ref="T130:X130"/>
    <mergeCell ref="Y130:AC130"/>
    <mergeCell ref="AD130:AH130"/>
    <mergeCell ref="AI130:AL130"/>
    <mergeCell ref="AM130:AP130"/>
    <mergeCell ref="AQ130:AT130"/>
    <mergeCell ref="AU130:AX130"/>
    <mergeCell ref="AY130:BB130"/>
    <mergeCell ref="BC130:BG130"/>
    <mergeCell ref="BH130:BK130"/>
    <mergeCell ref="C131:E131"/>
    <mergeCell ref="F131:J131"/>
    <mergeCell ref="K131:N131"/>
    <mergeCell ref="O131:S131"/>
    <mergeCell ref="T131:X131"/>
    <mergeCell ref="Y131:AC131"/>
    <mergeCell ref="AD131:AH131"/>
    <mergeCell ref="AI131:AL131"/>
    <mergeCell ref="AM131:AP131"/>
    <mergeCell ref="AQ131:AT131"/>
    <mergeCell ref="AU131:AX131"/>
    <mergeCell ref="AY131:BB131"/>
    <mergeCell ref="BC131:BG131"/>
    <mergeCell ref="BH131:BK131"/>
    <mergeCell ref="C132:E132"/>
    <mergeCell ref="F132:J132"/>
    <mergeCell ref="K132:N132"/>
    <mergeCell ref="O132:S132"/>
    <mergeCell ref="T132:X132"/>
    <mergeCell ref="Y132:AC132"/>
    <mergeCell ref="AD132:AH132"/>
    <mergeCell ref="AI132:AL132"/>
    <mergeCell ref="AM132:AP132"/>
    <mergeCell ref="AQ132:AT132"/>
    <mergeCell ref="AU132:AX132"/>
    <mergeCell ref="AY132:BB132"/>
    <mergeCell ref="BC132:BG132"/>
    <mergeCell ref="BH132:BK132"/>
    <mergeCell ref="C133:E133"/>
    <mergeCell ref="F133:J133"/>
    <mergeCell ref="K133:N133"/>
    <mergeCell ref="O133:S133"/>
    <mergeCell ref="T133:X133"/>
    <mergeCell ref="Y133:AC133"/>
    <mergeCell ref="AD133:AH133"/>
    <mergeCell ref="AI133:AL133"/>
    <mergeCell ref="AM133:AP133"/>
    <mergeCell ref="AQ133:AT133"/>
    <mergeCell ref="AU133:AX133"/>
    <mergeCell ref="AY133:BB133"/>
    <mergeCell ref="BC133:BG133"/>
    <mergeCell ref="BH133:BK133"/>
    <mergeCell ref="C134:E134"/>
    <mergeCell ref="F134:J134"/>
    <mergeCell ref="K134:N134"/>
    <mergeCell ref="O134:S134"/>
    <mergeCell ref="T134:X134"/>
    <mergeCell ref="Y134:AC134"/>
    <mergeCell ref="AD134:AH134"/>
    <mergeCell ref="AI134:AL134"/>
    <mergeCell ref="AM134:AP134"/>
    <mergeCell ref="AQ134:AT134"/>
    <mergeCell ref="AU134:AX134"/>
    <mergeCell ref="AY134:BB134"/>
    <mergeCell ref="BC134:BG134"/>
    <mergeCell ref="BH134:BK134"/>
    <mergeCell ref="C135:E135"/>
    <mergeCell ref="F135:J135"/>
    <mergeCell ref="K135:N135"/>
    <mergeCell ref="O135:S135"/>
    <mergeCell ref="T135:X135"/>
    <mergeCell ref="Y135:AC135"/>
    <mergeCell ref="AD135:AH135"/>
    <mergeCell ref="AI135:AL135"/>
    <mergeCell ref="AM135:AP135"/>
    <mergeCell ref="AQ135:AT135"/>
    <mergeCell ref="AU135:AX135"/>
    <mergeCell ref="AY135:BB135"/>
    <mergeCell ref="BC135:BG135"/>
    <mergeCell ref="BH135:BK135"/>
    <mergeCell ref="C136:E136"/>
    <mergeCell ref="F136:J136"/>
    <mergeCell ref="K136:N136"/>
    <mergeCell ref="O136:S136"/>
    <mergeCell ref="T136:X136"/>
    <mergeCell ref="Y136:AC136"/>
    <mergeCell ref="AD136:AH136"/>
    <mergeCell ref="AI136:AL136"/>
    <mergeCell ref="AM136:AP136"/>
    <mergeCell ref="AQ136:AT136"/>
    <mergeCell ref="AU136:AX136"/>
    <mergeCell ref="AY136:BB136"/>
    <mergeCell ref="BC136:BG136"/>
    <mergeCell ref="BH136:BK136"/>
    <mergeCell ref="C137:E137"/>
    <mergeCell ref="F137:J137"/>
    <mergeCell ref="K137:N137"/>
    <mergeCell ref="O137:S137"/>
    <mergeCell ref="T137:X137"/>
    <mergeCell ref="Y137:AC137"/>
    <mergeCell ref="AD137:AH137"/>
    <mergeCell ref="AI137:AL137"/>
    <mergeCell ref="AM137:AP137"/>
    <mergeCell ref="AQ137:AT137"/>
    <mergeCell ref="AU137:AX137"/>
    <mergeCell ref="AY137:BB137"/>
    <mergeCell ref="BC137:BG137"/>
    <mergeCell ref="BH137:BK137"/>
    <mergeCell ref="C138:E138"/>
    <mergeCell ref="F138:J138"/>
    <mergeCell ref="K138:N138"/>
    <mergeCell ref="O138:S138"/>
    <mergeCell ref="T138:X138"/>
    <mergeCell ref="Y138:AC138"/>
    <mergeCell ref="AD138:AH138"/>
    <mergeCell ref="AI138:AL138"/>
    <mergeCell ref="AM138:AP138"/>
    <mergeCell ref="AQ138:AT138"/>
    <mergeCell ref="AU138:AX138"/>
    <mergeCell ref="AY138:BB138"/>
    <mergeCell ref="BC138:BG138"/>
    <mergeCell ref="BH138:BK138"/>
    <mergeCell ref="C139:E139"/>
    <mergeCell ref="F139:J139"/>
    <mergeCell ref="K139:N139"/>
    <mergeCell ref="O139:S139"/>
    <mergeCell ref="T139:X139"/>
    <mergeCell ref="Y139:AC139"/>
    <mergeCell ref="AD139:AH139"/>
    <mergeCell ref="AI139:AL139"/>
    <mergeCell ref="AM139:AP139"/>
    <mergeCell ref="AQ139:AT139"/>
    <mergeCell ref="AU139:AX139"/>
    <mergeCell ref="AY139:BB139"/>
    <mergeCell ref="BC139:BG139"/>
    <mergeCell ref="BH139:BK139"/>
    <mergeCell ref="C140:E140"/>
    <mergeCell ref="F140:J140"/>
    <mergeCell ref="K140:N140"/>
    <mergeCell ref="O140:S140"/>
    <mergeCell ref="T140:X140"/>
    <mergeCell ref="Y140:AC140"/>
    <mergeCell ref="AD140:AH140"/>
    <mergeCell ref="AI140:AL140"/>
    <mergeCell ref="AM140:AP140"/>
    <mergeCell ref="AQ140:AT140"/>
    <mergeCell ref="AU140:AX140"/>
    <mergeCell ref="AY140:BB140"/>
    <mergeCell ref="BC140:BG140"/>
    <mergeCell ref="BH140:BK140"/>
    <mergeCell ref="C141:E141"/>
    <mergeCell ref="F141:J141"/>
    <mergeCell ref="K141:N141"/>
    <mergeCell ref="O141:S141"/>
    <mergeCell ref="T141:X141"/>
    <mergeCell ref="Y141:AC141"/>
    <mergeCell ref="AD141:AH141"/>
    <mergeCell ref="AI141:AL141"/>
    <mergeCell ref="AM141:AP141"/>
    <mergeCell ref="AQ141:AT141"/>
    <mergeCell ref="AU141:AX141"/>
    <mergeCell ref="AY141:BB141"/>
    <mergeCell ref="BC141:BG141"/>
    <mergeCell ref="BH141:BK141"/>
    <mergeCell ref="C142:E142"/>
    <mergeCell ref="F142:J142"/>
    <mergeCell ref="K142:N142"/>
    <mergeCell ref="O142:S142"/>
    <mergeCell ref="T142:X142"/>
    <mergeCell ref="Y142:AC142"/>
    <mergeCell ref="AD142:AH142"/>
    <mergeCell ref="AI142:AL142"/>
    <mergeCell ref="AM142:AP142"/>
    <mergeCell ref="AQ142:AT142"/>
    <mergeCell ref="AU142:AX142"/>
    <mergeCell ref="AY142:BB142"/>
    <mergeCell ref="BC142:BG142"/>
    <mergeCell ref="BH142:BK142"/>
    <mergeCell ref="C143:E143"/>
    <mergeCell ref="F143:J143"/>
    <mergeCell ref="K143:N143"/>
    <mergeCell ref="O143:S143"/>
    <mergeCell ref="T143:X143"/>
    <mergeCell ref="Y143:AC143"/>
    <mergeCell ref="AD143:AH143"/>
    <mergeCell ref="AI143:AL143"/>
    <mergeCell ref="AM143:AP143"/>
    <mergeCell ref="AQ143:AT143"/>
    <mergeCell ref="AU143:AX143"/>
    <mergeCell ref="AY143:BB143"/>
    <mergeCell ref="BC143:BG143"/>
    <mergeCell ref="BH143:BK143"/>
    <mergeCell ref="C144:E144"/>
    <mergeCell ref="F144:J144"/>
    <mergeCell ref="K144:N144"/>
    <mergeCell ref="O144:S144"/>
    <mergeCell ref="T144:X144"/>
    <mergeCell ref="Y144:AC144"/>
    <mergeCell ref="AD144:AH144"/>
    <mergeCell ref="AI144:AL144"/>
    <mergeCell ref="AM144:AP144"/>
    <mergeCell ref="AQ144:AT144"/>
    <mergeCell ref="AU144:AX144"/>
    <mergeCell ref="AY144:BB144"/>
    <mergeCell ref="BC144:BG144"/>
    <mergeCell ref="BH144:BK144"/>
    <mergeCell ref="C145:E145"/>
    <mergeCell ref="F145:J145"/>
    <mergeCell ref="K145:N145"/>
    <mergeCell ref="O145:S145"/>
    <mergeCell ref="T145:X145"/>
    <mergeCell ref="Y145:AC145"/>
    <mergeCell ref="AD145:AH145"/>
    <mergeCell ref="AI145:AL145"/>
    <mergeCell ref="AM145:AP145"/>
    <mergeCell ref="AQ145:AT145"/>
    <mergeCell ref="AU145:AX145"/>
    <mergeCell ref="AY145:BB145"/>
    <mergeCell ref="BC145:BG145"/>
    <mergeCell ref="BH145:BK145"/>
    <mergeCell ref="C146:E146"/>
    <mergeCell ref="F146:J146"/>
    <mergeCell ref="K146:N146"/>
    <mergeCell ref="O146:S146"/>
    <mergeCell ref="T146:X146"/>
    <mergeCell ref="Y146:AC146"/>
    <mergeCell ref="AD146:AH146"/>
    <mergeCell ref="AI146:AL146"/>
    <mergeCell ref="AM146:AP146"/>
    <mergeCell ref="AQ146:AT146"/>
    <mergeCell ref="AU146:AX146"/>
    <mergeCell ref="AY146:BB146"/>
    <mergeCell ref="BC146:BG146"/>
    <mergeCell ref="BH146:BK146"/>
    <mergeCell ref="C147:E147"/>
    <mergeCell ref="F147:J147"/>
    <mergeCell ref="K147:N147"/>
    <mergeCell ref="O147:S147"/>
    <mergeCell ref="T147:X147"/>
    <mergeCell ref="Y147:AC147"/>
    <mergeCell ref="AD147:AH147"/>
    <mergeCell ref="AI147:AL147"/>
    <mergeCell ref="AM147:AP147"/>
    <mergeCell ref="AQ147:AT147"/>
    <mergeCell ref="AU147:AX147"/>
    <mergeCell ref="AY147:BB147"/>
    <mergeCell ref="BC147:BG147"/>
    <mergeCell ref="BH147:BK147"/>
    <mergeCell ref="C148:E148"/>
    <mergeCell ref="F148:J148"/>
    <mergeCell ref="K148:N148"/>
    <mergeCell ref="O148:S148"/>
    <mergeCell ref="T148:X148"/>
    <mergeCell ref="Y148:AC148"/>
    <mergeCell ref="AD148:AH148"/>
    <mergeCell ref="AI148:AL148"/>
    <mergeCell ref="AM148:AP148"/>
    <mergeCell ref="AQ148:AT148"/>
    <mergeCell ref="AU148:AX148"/>
    <mergeCell ref="AY148:BB148"/>
    <mergeCell ref="BC148:BG148"/>
    <mergeCell ref="BH148:BK148"/>
    <mergeCell ref="C149:E149"/>
    <mergeCell ref="F149:J149"/>
    <mergeCell ref="K149:N149"/>
    <mergeCell ref="O149:S149"/>
    <mergeCell ref="T149:X149"/>
    <mergeCell ref="Y149:AC149"/>
    <mergeCell ref="AD149:AH149"/>
    <mergeCell ref="AI149:AL149"/>
    <mergeCell ref="AM149:AP149"/>
    <mergeCell ref="AQ149:AT149"/>
    <mergeCell ref="AU149:AX149"/>
    <mergeCell ref="AY149:BB149"/>
    <mergeCell ref="BC149:BG149"/>
    <mergeCell ref="BH149:BK149"/>
    <mergeCell ref="C150:E150"/>
    <mergeCell ref="F150:J150"/>
    <mergeCell ref="K150:N150"/>
    <mergeCell ref="O150:S150"/>
    <mergeCell ref="T150:X150"/>
    <mergeCell ref="Y150:AC150"/>
    <mergeCell ref="AD150:AH150"/>
    <mergeCell ref="AI150:AL150"/>
    <mergeCell ref="AM150:AP150"/>
    <mergeCell ref="AQ150:AT150"/>
    <mergeCell ref="AU150:AX150"/>
    <mergeCell ref="AY150:BB150"/>
    <mergeCell ref="BC150:BG150"/>
    <mergeCell ref="BH150:BK150"/>
    <mergeCell ref="C151:E151"/>
    <mergeCell ref="F151:J151"/>
    <mergeCell ref="K151:N151"/>
    <mergeCell ref="O151:S151"/>
    <mergeCell ref="T151:X151"/>
    <mergeCell ref="Y151:AC151"/>
    <mergeCell ref="AD151:AH151"/>
    <mergeCell ref="AI151:AL151"/>
    <mergeCell ref="AM151:AP151"/>
    <mergeCell ref="AQ151:AT151"/>
    <mergeCell ref="AU151:AX151"/>
    <mergeCell ref="AY151:BB151"/>
    <mergeCell ref="BC151:BG151"/>
    <mergeCell ref="BH151:BK151"/>
    <mergeCell ref="C152:E152"/>
    <mergeCell ref="F152:J152"/>
    <mergeCell ref="K152:N152"/>
    <mergeCell ref="O152:S152"/>
    <mergeCell ref="T152:X152"/>
    <mergeCell ref="Y152:AC152"/>
    <mergeCell ref="AD152:AH152"/>
    <mergeCell ref="AI152:AL152"/>
    <mergeCell ref="AM152:AP152"/>
    <mergeCell ref="AQ152:AT152"/>
    <mergeCell ref="AU152:AX152"/>
    <mergeCell ref="AY152:BB152"/>
    <mergeCell ref="BC152:BG152"/>
    <mergeCell ref="BH152:BK152"/>
    <mergeCell ref="C153:E153"/>
    <mergeCell ref="F153:J153"/>
    <mergeCell ref="K153:N153"/>
    <mergeCell ref="O153:S153"/>
    <mergeCell ref="T153:X153"/>
    <mergeCell ref="Y153:AC153"/>
    <mergeCell ref="AD153:AH153"/>
    <mergeCell ref="AI153:AL153"/>
    <mergeCell ref="AM153:AP153"/>
    <mergeCell ref="AQ153:AT153"/>
    <mergeCell ref="AU153:AX153"/>
    <mergeCell ref="AY153:BB153"/>
    <mergeCell ref="BC153:BG153"/>
    <mergeCell ref="BH153:BK153"/>
    <mergeCell ref="C154:E154"/>
    <mergeCell ref="F154:J154"/>
    <mergeCell ref="K154:N154"/>
    <mergeCell ref="O154:S154"/>
    <mergeCell ref="T154:X154"/>
    <mergeCell ref="Y154:AC154"/>
    <mergeCell ref="AD154:AH154"/>
    <mergeCell ref="AI154:AL154"/>
    <mergeCell ref="AM154:AP154"/>
    <mergeCell ref="AQ154:AT154"/>
    <mergeCell ref="AU154:AX154"/>
    <mergeCell ref="AY154:BB154"/>
    <mergeCell ref="BC154:BG154"/>
    <mergeCell ref="BH154:BK154"/>
    <mergeCell ref="C155:E155"/>
    <mergeCell ref="F155:J155"/>
    <mergeCell ref="K155:N155"/>
    <mergeCell ref="O155:S155"/>
    <mergeCell ref="T155:X155"/>
    <mergeCell ref="Y155:AC155"/>
    <mergeCell ref="AD155:AH155"/>
    <mergeCell ref="AI155:AL155"/>
    <mergeCell ref="AM155:AP155"/>
    <mergeCell ref="AQ155:AT155"/>
    <mergeCell ref="AU155:AX155"/>
    <mergeCell ref="AY155:BB155"/>
    <mergeCell ref="BC155:BG155"/>
    <mergeCell ref="BH155:BK155"/>
    <mergeCell ref="C156:E156"/>
    <mergeCell ref="F156:J156"/>
    <mergeCell ref="K156:N156"/>
    <mergeCell ref="O156:S156"/>
    <mergeCell ref="T156:X156"/>
    <mergeCell ref="Y156:AC156"/>
    <mergeCell ref="AD156:AH156"/>
    <mergeCell ref="AI156:AL156"/>
    <mergeCell ref="AM156:AP156"/>
    <mergeCell ref="AQ156:AT156"/>
    <mergeCell ref="AU156:AX156"/>
    <mergeCell ref="AY156:BB156"/>
    <mergeCell ref="BC156:BG156"/>
    <mergeCell ref="BH156:BK156"/>
    <mergeCell ref="C157:E157"/>
    <mergeCell ref="F157:J157"/>
    <mergeCell ref="K157:N157"/>
    <mergeCell ref="O157:S157"/>
    <mergeCell ref="T157:X157"/>
    <mergeCell ref="Y157:AC157"/>
    <mergeCell ref="AD157:AH157"/>
    <mergeCell ref="AI157:AL157"/>
    <mergeCell ref="AM157:AP157"/>
    <mergeCell ref="AQ157:AT157"/>
    <mergeCell ref="AU157:AX157"/>
    <mergeCell ref="AY157:BB157"/>
    <mergeCell ref="BC157:BG157"/>
    <mergeCell ref="BH157:BK157"/>
    <mergeCell ref="C158:E158"/>
    <mergeCell ref="F158:J158"/>
    <mergeCell ref="K158:N158"/>
    <mergeCell ref="O158:S158"/>
    <mergeCell ref="T158:X158"/>
    <mergeCell ref="Y158:AC158"/>
    <mergeCell ref="AD158:AH158"/>
    <mergeCell ref="AI158:AL158"/>
    <mergeCell ref="AM158:AP158"/>
    <mergeCell ref="AQ158:AT158"/>
    <mergeCell ref="AU158:AX158"/>
    <mergeCell ref="AY158:BB158"/>
    <mergeCell ref="BC158:BG158"/>
    <mergeCell ref="BH158:BK158"/>
    <mergeCell ref="C159:E159"/>
    <mergeCell ref="F159:J159"/>
    <mergeCell ref="K159:N159"/>
    <mergeCell ref="O159:S159"/>
    <mergeCell ref="T159:X159"/>
    <mergeCell ref="Y159:AC159"/>
    <mergeCell ref="AD159:AH159"/>
    <mergeCell ref="AI159:AL159"/>
    <mergeCell ref="AM159:AP159"/>
    <mergeCell ref="AQ159:AT159"/>
    <mergeCell ref="AU159:AX159"/>
    <mergeCell ref="AY159:BB159"/>
    <mergeCell ref="BC159:BG159"/>
    <mergeCell ref="BH159:BK159"/>
    <mergeCell ref="C160:E160"/>
    <mergeCell ref="F160:J160"/>
    <mergeCell ref="K160:N160"/>
    <mergeCell ref="O160:S160"/>
    <mergeCell ref="T160:X160"/>
    <mergeCell ref="Y160:AC160"/>
    <mergeCell ref="AD160:AH160"/>
    <mergeCell ref="AI160:AL160"/>
    <mergeCell ref="AM160:AP160"/>
    <mergeCell ref="AQ160:AT160"/>
    <mergeCell ref="AU160:AX160"/>
    <mergeCell ref="AY160:BB160"/>
    <mergeCell ref="BC160:BG160"/>
    <mergeCell ref="BH160:BK160"/>
    <mergeCell ref="C161:E161"/>
    <mergeCell ref="F161:J161"/>
    <mergeCell ref="K161:N161"/>
    <mergeCell ref="O161:S161"/>
    <mergeCell ref="T161:X161"/>
    <mergeCell ref="Y161:AC161"/>
    <mergeCell ref="AD161:AH161"/>
    <mergeCell ref="AI161:AL161"/>
    <mergeCell ref="AM161:AP161"/>
    <mergeCell ref="AQ161:AT161"/>
    <mergeCell ref="AU161:AX161"/>
    <mergeCell ref="AY161:BB161"/>
    <mergeCell ref="BC161:BG161"/>
    <mergeCell ref="BH161:BK161"/>
    <mergeCell ref="C162:E162"/>
    <mergeCell ref="F162:J162"/>
    <mergeCell ref="K162:N162"/>
    <mergeCell ref="O162:S162"/>
    <mergeCell ref="T162:X162"/>
    <mergeCell ref="Y162:AC162"/>
    <mergeCell ref="AD162:AH162"/>
    <mergeCell ref="AI162:AL162"/>
    <mergeCell ref="AM162:AP162"/>
    <mergeCell ref="AQ162:AT162"/>
    <mergeCell ref="AU162:AX162"/>
    <mergeCell ref="AY162:BB162"/>
    <mergeCell ref="BC162:BG162"/>
    <mergeCell ref="BH162:BK162"/>
    <mergeCell ref="C163:E163"/>
    <mergeCell ref="F163:J163"/>
    <mergeCell ref="K163:N163"/>
    <mergeCell ref="O163:S163"/>
    <mergeCell ref="T163:X163"/>
    <mergeCell ref="Y163:AC163"/>
    <mergeCell ref="AD163:AH163"/>
    <mergeCell ref="AI163:AL163"/>
    <mergeCell ref="AM163:AP163"/>
    <mergeCell ref="AQ163:AT163"/>
    <mergeCell ref="AU163:AX163"/>
    <mergeCell ref="AY163:BB163"/>
    <mergeCell ref="BC163:BG163"/>
    <mergeCell ref="BH163:BK163"/>
    <mergeCell ref="C164:E164"/>
    <mergeCell ref="F164:J164"/>
    <mergeCell ref="K164:N164"/>
    <mergeCell ref="O164:S164"/>
    <mergeCell ref="T164:X164"/>
    <mergeCell ref="Y164:AC164"/>
    <mergeCell ref="AD164:AH164"/>
    <mergeCell ref="AI164:AL164"/>
    <mergeCell ref="AM164:AP164"/>
    <mergeCell ref="AQ164:AT164"/>
    <mergeCell ref="AU164:AX164"/>
    <mergeCell ref="AY164:BB164"/>
    <mergeCell ref="BC164:BG164"/>
    <mergeCell ref="BH164:BK164"/>
    <mergeCell ref="C165:E165"/>
    <mergeCell ref="F165:J165"/>
    <mergeCell ref="K165:N165"/>
    <mergeCell ref="O165:S165"/>
    <mergeCell ref="T165:X165"/>
    <mergeCell ref="Y165:AC165"/>
    <mergeCell ref="AD165:AH165"/>
    <mergeCell ref="AI165:AL165"/>
    <mergeCell ref="AM165:AP165"/>
    <mergeCell ref="AQ165:AT165"/>
    <mergeCell ref="AU165:AX165"/>
    <mergeCell ref="AY165:BB165"/>
    <mergeCell ref="BC165:BG165"/>
    <mergeCell ref="BH165:BK165"/>
    <mergeCell ref="C166:E166"/>
    <mergeCell ref="F166:J166"/>
    <mergeCell ref="K166:N166"/>
    <mergeCell ref="O166:S166"/>
    <mergeCell ref="T166:X166"/>
    <mergeCell ref="Y166:AC166"/>
    <mergeCell ref="AD166:AH166"/>
    <mergeCell ref="AI166:AL166"/>
    <mergeCell ref="AM166:AP166"/>
    <mergeCell ref="AQ166:AT166"/>
    <mergeCell ref="AU166:AX166"/>
    <mergeCell ref="AY166:BB166"/>
    <mergeCell ref="BC166:BG166"/>
    <mergeCell ref="BH166:BK166"/>
    <mergeCell ref="C167:E167"/>
    <mergeCell ref="F167:J167"/>
    <mergeCell ref="K167:N167"/>
    <mergeCell ref="O167:S167"/>
    <mergeCell ref="T167:X167"/>
    <mergeCell ref="Y167:AC167"/>
    <mergeCell ref="AD167:AH167"/>
    <mergeCell ref="AI167:AL167"/>
    <mergeCell ref="AM167:AP167"/>
    <mergeCell ref="AM168:AP168"/>
    <mergeCell ref="AQ167:AT167"/>
    <mergeCell ref="AU167:AX167"/>
    <mergeCell ref="AY167:BB167"/>
    <mergeCell ref="T168:X168"/>
    <mergeCell ref="Y168:AC168"/>
    <mergeCell ref="AD168:AH168"/>
    <mergeCell ref="AI168:AL168"/>
    <mergeCell ref="C168:E168"/>
    <mergeCell ref="F168:J168"/>
    <mergeCell ref="K168:N168"/>
    <mergeCell ref="O168:S168"/>
    <mergeCell ref="AU168:AX168"/>
    <mergeCell ref="AY168:BB168"/>
    <mergeCell ref="BC168:BG168"/>
    <mergeCell ref="BH167:BK167"/>
    <mergeCell ref="BC167:BG167"/>
    <mergeCell ref="BH168:BK168"/>
    <mergeCell ref="Z173:AA173"/>
    <mergeCell ref="AQ175:AT176"/>
    <mergeCell ref="AU175:AX176"/>
    <mergeCell ref="AY175:BB176"/>
    <mergeCell ref="BC175:BG176"/>
    <mergeCell ref="BH175:BK176"/>
    <mergeCell ref="AM175:AP175"/>
    <mergeCell ref="AM176:AP176"/>
    <mergeCell ref="AQ168:AT168"/>
    <mergeCell ref="C175:E175"/>
    <mergeCell ref="F175:J175"/>
    <mergeCell ref="K175:N175"/>
    <mergeCell ref="O175:S175"/>
    <mergeCell ref="T175:X175"/>
    <mergeCell ref="Y175:AC175"/>
    <mergeCell ref="AD175:AH175"/>
    <mergeCell ref="AI175:AL175"/>
    <mergeCell ref="C176:E176"/>
    <mergeCell ref="F176:J176"/>
    <mergeCell ref="K176:N176"/>
    <mergeCell ref="O176:S176"/>
    <mergeCell ref="T176:X176"/>
    <mergeCell ref="Y176:AC176"/>
    <mergeCell ref="AD176:AH176"/>
    <mergeCell ref="AI176:AL176"/>
    <mergeCell ref="C177:E177"/>
    <mergeCell ref="F177:J177"/>
    <mergeCell ref="K177:N177"/>
    <mergeCell ref="O177:S177"/>
    <mergeCell ref="T177:X177"/>
    <mergeCell ref="Y177:AC177"/>
    <mergeCell ref="AD177:AH177"/>
    <mergeCell ref="AI177:AL177"/>
    <mergeCell ref="AM177:AP177"/>
    <mergeCell ref="AQ177:AT177"/>
    <mergeCell ref="AU177:AX177"/>
    <mergeCell ref="AY177:BB177"/>
    <mergeCell ref="BC177:BG177"/>
    <mergeCell ref="BH177:BK177"/>
    <mergeCell ref="C178:E178"/>
    <mergeCell ref="F178:J178"/>
    <mergeCell ref="K178:N178"/>
    <mergeCell ref="O178:S178"/>
    <mergeCell ref="T178:X178"/>
    <mergeCell ref="Y178:AC178"/>
    <mergeCell ref="AD178:AH178"/>
    <mergeCell ref="AI178:AL178"/>
    <mergeCell ref="AM178:AP178"/>
    <mergeCell ref="AQ178:AT178"/>
    <mergeCell ref="AU178:AX178"/>
    <mergeCell ref="AY178:BB178"/>
    <mergeCell ref="BC178:BG178"/>
    <mergeCell ref="BH178:BK178"/>
    <mergeCell ref="C179:E179"/>
    <mergeCell ref="F179:J179"/>
    <mergeCell ref="K179:N179"/>
    <mergeCell ref="O179:S179"/>
    <mergeCell ref="T179:X179"/>
    <mergeCell ref="Y179:AC179"/>
    <mergeCell ref="AD179:AH179"/>
    <mergeCell ref="AI179:AL179"/>
    <mergeCell ref="AM179:AP179"/>
    <mergeCell ref="AQ179:AT179"/>
    <mergeCell ref="AU179:AX179"/>
    <mergeCell ref="AY179:BB179"/>
    <mergeCell ref="BC179:BG179"/>
    <mergeCell ref="BH179:BK179"/>
    <mergeCell ref="C180:E180"/>
    <mergeCell ref="F180:J180"/>
    <mergeCell ref="K180:N180"/>
    <mergeCell ref="O180:S180"/>
    <mergeCell ref="T180:X180"/>
    <mergeCell ref="Y180:AC180"/>
    <mergeCell ref="AD180:AH180"/>
    <mergeCell ref="AI180:AL180"/>
    <mergeCell ref="AM180:AP180"/>
    <mergeCell ref="AQ180:AT180"/>
    <mergeCell ref="AU180:AX180"/>
    <mergeCell ref="AY180:BB180"/>
    <mergeCell ref="BC180:BG180"/>
    <mergeCell ref="BH180:BK180"/>
    <mergeCell ref="C181:E181"/>
    <mergeCell ref="F181:J181"/>
    <mergeCell ref="K181:N181"/>
    <mergeCell ref="O181:S181"/>
    <mergeCell ref="T181:X181"/>
    <mergeCell ref="Y181:AC181"/>
    <mergeCell ref="AD181:AH181"/>
    <mergeCell ref="AI181:AL181"/>
    <mergeCell ref="AM181:AP181"/>
    <mergeCell ref="AQ181:AT181"/>
    <mergeCell ref="AU181:AX181"/>
    <mergeCell ref="AY181:BB181"/>
    <mergeCell ref="BC181:BG181"/>
    <mergeCell ref="BH181:BK181"/>
    <mergeCell ref="C182:E182"/>
    <mergeCell ref="F182:J182"/>
    <mergeCell ref="K182:N182"/>
    <mergeCell ref="O182:S182"/>
    <mergeCell ref="T182:X182"/>
    <mergeCell ref="Y182:AC182"/>
    <mergeCell ref="AD182:AH182"/>
    <mergeCell ref="AI182:AL182"/>
    <mergeCell ref="AM182:AP182"/>
    <mergeCell ref="AQ182:AT182"/>
    <mergeCell ref="AU182:AX182"/>
    <mergeCell ref="AY182:BB182"/>
    <mergeCell ref="BC182:BG182"/>
    <mergeCell ref="BH182:BK182"/>
    <mergeCell ref="C183:E183"/>
    <mergeCell ref="F183:J183"/>
    <mergeCell ref="K183:N183"/>
    <mergeCell ref="O183:S183"/>
    <mergeCell ref="T183:X183"/>
    <mergeCell ref="Y183:AC183"/>
    <mergeCell ref="AD183:AH183"/>
    <mergeCell ref="AI183:AL183"/>
    <mergeCell ref="AM183:AP183"/>
    <mergeCell ref="AQ183:AT183"/>
    <mergeCell ref="AU183:AX183"/>
    <mergeCell ref="AY183:BB183"/>
    <mergeCell ref="BC183:BG183"/>
    <mergeCell ref="BH183:BK183"/>
    <mergeCell ref="C184:E184"/>
    <mergeCell ref="F184:J184"/>
    <mergeCell ref="K184:N184"/>
    <mergeCell ref="O184:S184"/>
    <mergeCell ref="T184:X184"/>
    <mergeCell ref="Y184:AC184"/>
    <mergeCell ref="AD184:AH184"/>
    <mergeCell ref="AI184:AL184"/>
    <mergeCell ref="AM184:AP184"/>
    <mergeCell ref="AQ184:AT184"/>
    <mergeCell ref="AU184:AX184"/>
    <mergeCell ref="AY184:BB184"/>
    <mergeCell ref="BC184:BG184"/>
    <mergeCell ref="BH184:BK184"/>
    <mergeCell ref="C185:E185"/>
    <mergeCell ref="F185:J185"/>
    <mergeCell ref="K185:N185"/>
    <mergeCell ref="O185:S185"/>
    <mergeCell ref="T185:X185"/>
    <mergeCell ref="Y185:AC185"/>
    <mergeCell ref="AD185:AH185"/>
    <mergeCell ref="AI185:AL185"/>
    <mergeCell ref="AM185:AP185"/>
    <mergeCell ref="AQ185:AT185"/>
    <mergeCell ref="AU185:AX185"/>
    <mergeCell ref="AY185:BB185"/>
    <mergeCell ref="BC185:BG185"/>
    <mergeCell ref="BH185:BK185"/>
    <mergeCell ref="C186:E186"/>
    <mergeCell ref="F186:J186"/>
    <mergeCell ref="K186:N186"/>
    <mergeCell ref="O186:S186"/>
    <mergeCell ref="T186:X186"/>
    <mergeCell ref="Y186:AC186"/>
    <mergeCell ref="AD186:AH186"/>
    <mergeCell ref="AI186:AL186"/>
    <mergeCell ref="AM186:AP186"/>
    <mergeCell ref="AQ186:AT186"/>
    <mergeCell ref="AU186:AX186"/>
    <mergeCell ref="AY186:BB186"/>
    <mergeCell ref="BC186:BG186"/>
    <mergeCell ref="BH186:BK186"/>
    <mergeCell ref="C187:E187"/>
    <mergeCell ref="F187:J187"/>
    <mergeCell ref="K187:N187"/>
    <mergeCell ref="O187:S187"/>
    <mergeCell ref="T187:X187"/>
    <mergeCell ref="Y187:AC187"/>
    <mergeCell ref="AD187:AH187"/>
    <mergeCell ref="AI187:AL187"/>
    <mergeCell ref="AM187:AP187"/>
    <mergeCell ref="AQ187:AT187"/>
    <mergeCell ref="AU187:AX187"/>
    <mergeCell ref="AY187:BB187"/>
    <mergeCell ref="BC187:BG187"/>
    <mergeCell ref="BH187:BK187"/>
    <mergeCell ref="C188:E188"/>
    <mergeCell ref="F188:J188"/>
    <mergeCell ref="K188:N188"/>
    <mergeCell ref="O188:S188"/>
    <mergeCell ref="T188:X188"/>
    <mergeCell ref="Y188:AC188"/>
    <mergeCell ref="AD188:AH188"/>
    <mergeCell ref="AI188:AL188"/>
    <mergeCell ref="AM188:AP188"/>
    <mergeCell ref="AQ188:AT188"/>
    <mergeCell ref="AU188:AX188"/>
    <mergeCell ref="AY188:BB188"/>
    <mergeCell ref="BC188:BG188"/>
    <mergeCell ref="BH188:BK188"/>
    <mergeCell ref="C189:E189"/>
    <mergeCell ref="F189:J189"/>
    <mergeCell ref="K189:N189"/>
    <mergeCell ref="O189:S189"/>
    <mergeCell ref="T189:X189"/>
    <mergeCell ref="Y189:AC189"/>
    <mergeCell ref="AD189:AH189"/>
    <mergeCell ref="AI189:AL189"/>
    <mergeCell ref="AM189:AP189"/>
    <mergeCell ref="AQ189:AT189"/>
    <mergeCell ref="AU189:AX189"/>
    <mergeCell ref="AY189:BB189"/>
    <mergeCell ref="BC189:BG189"/>
    <mergeCell ref="BH189:BK189"/>
    <mergeCell ref="C190:E190"/>
    <mergeCell ref="F190:J190"/>
    <mergeCell ref="K190:N190"/>
    <mergeCell ref="O190:S190"/>
    <mergeCell ref="T190:X190"/>
    <mergeCell ref="Y190:AC190"/>
    <mergeCell ref="AD190:AH190"/>
    <mergeCell ref="AI190:AL190"/>
    <mergeCell ref="AM190:AP190"/>
    <mergeCell ref="AQ190:AT190"/>
    <mergeCell ref="AU190:AX190"/>
    <mergeCell ref="AY190:BB190"/>
    <mergeCell ref="BC190:BG190"/>
    <mergeCell ref="BH190:BK190"/>
    <mergeCell ref="C191:E191"/>
    <mergeCell ref="F191:J191"/>
    <mergeCell ref="K191:N191"/>
    <mergeCell ref="O191:S191"/>
    <mergeCell ref="T191:X191"/>
    <mergeCell ref="Y191:AC191"/>
    <mergeCell ref="AD191:AH191"/>
    <mergeCell ref="AI191:AL191"/>
    <mergeCell ref="AM191:AP191"/>
    <mergeCell ref="AQ191:AT191"/>
    <mergeCell ref="AU191:AX191"/>
    <mergeCell ref="AY191:BB191"/>
    <mergeCell ref="BC191:BG191"/>
    <mergeCell ref="BH191:BK191"/>
    <mergeCell ref="C192:E192"/>
    <mergeCell ref="F192:J192"/>
    <mergeCell ref="K192:N192"/>
    <mergeCell ref="O192:S192"/>
    <mergeCell ref="T192:X192"/>
    <mergeCell ref="Y192:AC192"/>
    <mergeCell ref="AD192:AH192"/>
    <mergeCell ref="AI192:AL192"/>
    <mergeCell ref="AM192:AP192"/>
    <mergeCell ref="AQ192:AT192"/>
    <mergeCell ref="AU192:AX192"/>
    <mergeCell ref="AY192:BB192"/>
    <mergeCell ref="BC192:BG192"/>
    <mergeCell ref="BH192:BK192"/>
    <mergeCell ref="C193:E193"/>
    <mergeCell ref="F193:J193"/>
    <mergeCell ref="K193:N193"/>
    <mergeCell ref="O193:S193"/>
    <mergeCell ref="T193:X193"/>
    <mergeCell ref="Y193:AC193"/>
    <mergeCell ref="AD193:AH193"/>
    <mergeCell ref="AI193:AL193"/>
    <mergeCell ref="AM193:AP193"/>
    <mergeCell ref="AQ193:AT193"/>
    <mergeCell ref="AU193:AX193"/>
    <mergeCell ref="AY193:BB193"/>
    <mergeCell ref="BC193:BG193"/>
    <mergeCell ref="BH193:BK193"/>
    <mergeCell ref="C194:E194"/>
    <mergeCell ref="F194:J194"/>
    <mergeCell ref="K194:N194"/>
    <mergeCell ref="O194:S194"/>
    <mergeCell ref="T194:X194"/>
    <mergeCell ref="Y194:AC194"/>
    <mergeCell ref="AD194:AH194"/>
    <mergeCell ref="AI194:AL194"/>
    <mergeCell ref="AM194:AP194"/>
    <mergeCell ref="AQ194:AT194"/>
    <mergeCell ref="AU194:AX194"/>
    <mergeCell ref="AY194:BB194"/>
    <mergeCell ref="BC194:BG194"/>
    <mergeCell ref="BH194:BK194"/>
    <mergeCell ref="C195:E195"/>
    <mergeCell ref="F195:J195"/>
    <mergeCell ref="K195:N195"/>
    <mergeCell ref="O195:S195"/>
    <mergeCell ref="T195:X195"/>
    <mergeCell ref="Y195:AC195"/>
    <mergeCell ref="AD195:AH195"/>
    <mergeCell ref="AI195:AL195"/>
    <mergeCell ref="AM195:AP195"/>
    <mergeCell ref="AQ195:AT195"/>
    <mergeCell ref="AU195:AX195"/>
    <mergeCell ref="AY195:BB195"/>
    <mergeCell ref="BC195:BG195"/>
    <mergeCell ref="BH195:BK195"/>
    <mergeCell ref="C196:E196"/>
    <mergeCell ref="F196:J196"/>
    <mergeCell ref="K196:N196"/>
    <mergeCell ref="O196:S196"/>
    <mergeCell ref="T196:X196"/>
    <mergeCell ref="Y196:AC196"/>
    <mergeCell ref="AD196:AH196"/>
    <mergeCell ref="AI196:AL196"/>
    <mergeCell ref="AM196:AP196"/>
    <mergeCell ref="AQ196:AT196"/>
    <mergeCell ref="AU196:AX196"/>
    <mergeCell ref="AY196:BB196"/>
    <mergeCell ref="BC196:BG196"/>
    <mergeCell ref="BH196:BK196"/>
    <mergeCell ref="C197:E197"/>
    <mergeCell ref="F197:J197"/>
    <mergeCell ref="K197:N197"/>
    <mergeCell ref="O197:S197"/>
    <mergeCell ref="T197:X197"/>
    <mergeCell ref="Y197:AC197"/>
    <mergeCell ref="AD197:AH197"/>
    <mergeCell ref="AI197:AL197"/>
    <mergeCell ref="AM197:AP197"/>
    <mergeCell ref="AQ197:AT197"/>
    <mergeCell ref="AU197:AX197"/>
    <mergeCell ref="AY197:BB197"/>
    <mergeCell ref="BC197:BG197"/>
    <mergeCell ref="BH197:BK197"/>
    <mergeCell ref="C198:E198"/>
    <mergeCell ref="F198:J198"/>
    <mergeCell ref="K198:N198"/>
    <mergeCell ref="O198:S198"/>
    <mergeCell ref="T198:X198"/>
    <mergeCell ref="Y198:AC198"/>
    <mergeCell ref="AD198:AH198"/>
    <mergeCell ref="AI198:AL198"/>
    <mergeCell ref="AM198:AP198"/>
    <mergeCell ref="AQ198:AT198"/>
    <mergeCell ref="AU198:AX198"/>
    <mergeCell ref="AY198:BB198"/>
    <mergeCell ref="BC198:BG198"/>
    <mergeCell ref="BH198:BK198"/>
    <mergeCell ref="C199:E199"/>
    <mergeCell ref="F199:J199"/>
    <mergeCell ref="K199:N199"/>
    <mergeCell ref="O199:S199"/>
    <mergeCell ref="T199:X199"/>
    <mergeCell ref="Y199:AC199"/>
    <mergeCell ref="AD199:AH199"/>
    <mergeCell ref="AI199:AL199"/>
    <mergeCell ref="AM199:AP199"/>
    <mergeCell ref="AQ199:AT199"/>
    <mergeCell ref="AU199:AX199"/>
    <mergeCell ref="AY199:BB199"/>
    <mergeCell ref="BC199:BG199"/>
    <mergeCell ref="BH199:BK199"/>
    <mergeCell ref="C200:E200"/>
    <mergeCell ref="F200:J200"/>
    <mergeCell ref="K200:N200"/>
    <mergeCell ref="O200:S200"/>
    <mergeCell ref="T200:X200"/>
    <mergeCell ref="Y200:AC200"/>
    <mergeCell ref="AD200:AH200"/>
    <mergeCell ref="AI200:AL200"/>
    <mergeCell ref="AM200:AP200"/>
    <mergeCell ref="AQ200:AT200"/>
    <mergeCell ref="AU200:AX200"/>
    <mergeCell ref="AY200:BB200"/>
    <mergeCell ref="BC200:BG200"/>
    <mergeCell ref="BH200:BK200"/>
    <mergeCell ref="C201:E201"/>
    <mergeCell ref="F201:J201"/>
    <mergeCell ref="K201:N201"/>
    <mergeCell ref="O201:S201"/>
    <mergeCell ref="T201:X201"/>
    <mergeCell ref="Y201:AC201"/>
    <mergeCell ref="AD201:AH201"/>
    <mergeCell ref="AI201:AL201"/>
    <mergeCell ref="AM201:AP201"/>
    <mergeCell ref="AQ201:AT201"/>
    <mergeCell ref="AU201:AX201"/>
    <mergeCell ref="AY201:BB201"/>
    <mergeCell ref="BC201:BG201"/>
    <mergeCell ref="BH201:BK201"/>
    <mergeCell ref="C202:E202"/>
    <mergeCell ref="F202:J202"/>
    <mergeCell ref="K202:N202"/>
    <mergeCell ref="O202:S202"/>
    <mergeCell ref="T202:X202"/>
    <mergeCell ref="Y202:AC202"/>
    <mergeCell ref="AD202:AH202"/>
    <mergeCell ref="AI202:AL202"/>
    <mergeCell ref="AM202:AP202"/>
    <mergeCell ref="AQ202:AT202"/>
    <mergeCell ref="AU202:AX202"/>
    <mergeCell ref="AY202:BB202"/>
    <mergeCell ref="BC202:BG202"/>
    <mergeCell ref="BH202:BK202"/>
    <mergeCell ref="C203:E203"/>
    <mergeCell ref="F203:J203"/>
    <mergeCell ref="K203:N203"/>
    <mergeCell ref="O203:S203"/>
    <mergeCell ref="T203:X203"/>
    <mergeCell ref="Y203:AC203"/>
    <mergeCell ref="AD203:AH203"/>
    <mergeCell ref="AI203:AL203"/>
    <mergeCell ref="AM203:AP203"/>
    <mergeCell ref="AQ203:AT203"/>
    <mergeCell ref="AU203:AX203"/>
    <mergeCell ref="AY203:BB203"/>
    <mergeCell ref="BC203:BG203"/>
    <mergeCell ref="BH203:BK203"/>
    <mergeCell ref="C204:E204"/>
    <mergeCell ref="F204:J204"/>
    <mergeCell ref="K204:N204"/>
    <mergeCell ref="O204:S204"/>
    <mergeCell ref="T204:X204"/>
    <mergeCell ref="Y204:AC204"/>
    <mergeCell ref="AD204:AH204"/>
    <mergeCell ref="AI204:AL204"/>
    <mergeCell ref="AM204:AP204"/>
    <mergeCell ref="AQ204:AT204"/>
    <mergeCell ref="AU204:AX204"/>
    <mergeCell ref="AY204:BB204"/>
    <mergeCell ref="BC204:BG204"/>
    <mergeCell ref="BH204:BK204"/>
    <mergeCell ref="C205:E205"/>
    <mergeCell ref="F205:J205"/>
    <mergeCell ref="K205:N205"/>
    <mergeCell ref="O205:S205"/>
    <mergeCell ref="T205:X205"/>
    <mergeCell ref="Y205:AC205"/>
    <mergeCell ref="AD205:AH205"/>
    <mergeCell ref="AI205:AL205"/>
    <mergeCell ref="AM205:AP205"/>
    <mergeCell ref="AQ205:AT205"/>
    <mergeCell ref="AU205:AX205"/>
    <mergeCell ref="AY205:BB205"/>
    <mergeCell ref="BC205:BG205"/>
    <mergeCell ref="BH205:BK205"/>
    <mergeCell ref="C206:E206"/>
    <mergeCell ref="F206:J206"/>
    <mergeCell ref="K206:N206"/>
    <mergeCell ref="O206:S206"/>
    <mergeCell ref="T206:X206"/>
    <mergeCell ref="Y206:AC206"/>
    <mergeCell ref="AD206:AH206"/>
    <mergeCell ref="AI206:AL206"/>
    <mergeCell ref="AM206:AP206"/>
    <mergeCell ref="AQ206:AT206"/>
    <mergeCell ref="AU206:AX206"/>
    <mergeCell ref="AY206:BB206"/>
    <mergeCell ref="BC206:BG206"/>
    <mergeCell ref="BH206:BK206"/>
    <mergeCell ref="C207:E207"/>
    <mergeCell ref="F207:J207"/>
    <mergeCell ref="K207:N207"/>
    <mergeCell ref="O207:S207"/>
    <mergeCell ref="T207:X207"/>
    <mergeCell ref="Y207:AC207"/>
    <mergeCell ref="AD207:AH207"/>
    <mergeCell ref="AI207:AL207"/>
    <mergeCell ref="AM207:AP207"/>
    <mergeCell ref="AQ207:AT207"/>
    <mergeCell ref="AU207:AX207"/>
    <mergeCell ref="AY207:BB207"/>
    <mergeCell ref="BC207:BG207"/>
    <mergeCell ref="BH207:BK207"/>
    <mergeCell ref="C208:E208"/>
    <mergeCell ref="F208:J208"/>
    <mergeCell ref="K208:N208"/>
    <mergeCell ref="O208:S208"/>
    <mergeCell ref="T208:X208"/>
    <mergeCell ref="Y208:AC208"/>
    <mergeCell ref="AD208:AH208"/>
    <mergeCell ref="AI208:AL208"/>
    <mergeCell ref="AM208:AP208"/>
    <mergeCell ref="AQ208:AT208"/>
    <mergeCell ref="AU208:AX208"/>
    <mergeCell ref="AY208:BB208"/>
    <mergeCell ref="BC208:BG208"/>
    <mergeCell ref="BH208:BK208"/>
    <mergeCell ref="C209:E209"/>
    <mergeCell ref="F209:J209"/>
    <mergeCell ref="K209:N209"/>
    <mergeCell ref="O209:S209"/>
    <mergeCell ref="T209:X209"/>
    <mergeCell ref="Y209:AC209"/>
    <mergeCell ref="AD209:AH209"/>
    <mergeCell ref="AI209:AL209"/>
    <mergeCell ref="AM209:AP209"/>
    <mergeCell ref="AQ209:AT209"/>
    <mergeCell ref="AU209:AX209"/>
    <mergeCell ref="AY209:BB209"/>
    <mergeCell ref="BC209:BG209"/>
    <mergeCell ref="BH209:BK209"/>
    <mergeCell ref="C210:E210"/>
    <mergeCell ref="F210:J210"/>
    <mergeCell ref="K210:N210"/>
    <mergeCell ref="O210:S210"/>
    <mergeCell ref="T210:X210"/>
    <mergeCell ref="Y210:AC210"/>
    <mergeCell ref="AD210:AH210"/>
    <mergeCell ref="AI210:AL210"/>
    <mergeCell ref="AM210:AP210"/>
    <mergeCell ref="AQ210:AT210"/>
    <mergeCell ref="AU210:AX210"/>
    <mergeCell ref="AY210:BB210"/>
    <mergeCell ref="BC210:BG210"/>
    <mergeCell ref="BH210:BK210"/>
    <mergeCell ref="C211:E211"/>
    <mergeCell ref="F211:J211"/>
    <mergeCell ref="K211:N211"/>
    <mergeCell ref="O211:S211"/>
    <mergeCell ref="T211:X211"/>
    <mergeCell ref="Y211:AC211"/>
    <mergeCell ref="AD211:AH211"/>
    <mergeCell ref="AI211:AL211"/>
    <mergeCell ref="AM211:AP211"/>
    <mergeCell ref="AQ211:AT211"/>
    <mergeCell ref="AU211:AX211"/>
    <mergeCell ref="AY211:BB211"/>
    <mergeCell ref="BC211:BG211"/>
    <mergeCell ref="BH211:BK211"/>
    <mergeCell ref="C212:E212"/>
    <mergeCell ref="F212:J212"/>
    <mergeCell ref="K212:N212"/>
    <mergeCell ref="O212:S212"/>
    <mergeCell ref="T212:X212"/>
    <mergeCell ref="Y212:AC212"/>
    <mergeCell ref="AD212:AH212"/>
    <mergeCell ref="AI212:AL212"/>
    <mergeCell ref="AM212:AP212"/>
    <mergeCell ref="AQ212:AT212"/>
    <mergeCell ref="AU212:AX212"/>
    <mergeCell ref="AY212:BB212"/>
    <mergeCell ref="BC212:BG212"/>
    <mergeCell ref="BH212:BK212"/>
    <mergeCell ref="C213:E213"/>
    <mergeCell ref="F213:J213"/>
    <mergeCell ref="K213:N213"/>
    <mergeCell ref="O213:S213"/>
    <mergeCell ref="T213:X213"/>
    <mergeCell ref="Y213:AC213"/>
    <mergeCell ref="AD213:AH213"/>
    <mergeCell ref="AI213:AL213"/>
    <mergeCell ref="AM213:AP213"/>
    <mergeCell ref="AQ213:AT213"/>
    <mergeCell ref="AU213:AX213"/>
    <mergeCell ref="AY213:BB213"/>
    <mergeCell ref="BC213:BG213"/>
    <mergeCell ref="BH213:BK213"/>
    <mergeCell ref="C214:E214"/>
    <mergeCell ref="F214:J214"/>
    <mergeCell ref="K214:N214"/>
    <mergeCell ref="O214:S214"/>
    <mergeCell ref="T214:X214"/>
    <mergeCell ref="Y214:AC214"/>
    <mergeCell ref="AD214:AH214"/>
    <mergeCell ref="AI214:AL214"/>
    <mergeCell ref="AM214:AP214"/>
    <mergeCell ref="AQ214:AT214"/>
    <mergeCell ref="AU214:AX214"/>
    <mergeCell ref="AY214:BB214"/>
    <mergeCell ref="BC214:BG214"/>
    <mergeCell ref="BH214:BK214"/>
    <mergeCell ref="C215:E215"/>
    <mergeCell ref="F215:J215"/>
    <mergeCell ref="K215:N215"/>
    <mergeCell ref="O215:S215"/>
    <mergeCell ref="T215:X215"/>
    <mergeCell ref="Y215:AC215"/>
    <mergeCell ref="AD215:AH215"/>
    <mergeCell ref="AI215:AL215"/>
    <mergeCell ref="AM215:AP215"/>
    <mergeCell ref="AQ215:AT215"/>
    <mergeCell ref="AU215:AX215"/>
    <mergeCell ref="AY215:BB215"/>
    <mergeCell ref="BC215:BG215"/>
    <mergeCell ref="BH215:BK215"/>
    <mergeCell ref="C216:E216"/>
    <mergeCell ref="F216:J216"/>
    <mergeCell ref="K216:N216"/>
    <mergeCell ref="O216:S216"/>
    <mergeCell ref="T216:X216"/>
    <mergeCell ref="Y216:AC216"/>
    <mergeCell ref="AD216:AH216"/>
    <mergeCell ref="AI216:AL216"/>
    <mergeCell ref="AM216:AP216"/>
    <mergeCell ref="AQ216:AT216"/>
    <mergeCell ref="AU216:AX216"/>
    <mergeCell ref="AY216:BB216"/>
    <mergeCell ref="BC216:BG216"/>
    <mergeCell ref="BH216:BK216"/>
    <mergeCell ref="C217:E217"/>
    <mergeCell ref="F217:J217"/>
    <mergeCell ref="K217:N217"/>
    <mergeCell ref="O217:S217"/>
    <mergeCell ref="T217:X217"/>
    <mergeCell ref="Y217:AC217"/>
    <mergeCell ref="AD217:AH217"/>
    <mergeCell ref="AI217:AL217"/>
    <mergeCell ref="AM217:AP217"/>
    <mergeCell ref="AQ217:AT217"/>
    <mergeCell ref="AU217:AX217"/>
    <mergeCell ref="AY217:BB217"/>
    <mergeCell ref="BC217:BG217"/>
    <mergeCell ref="BH217:BK217"/>
    <mergeCell ref="C218:E218"/>
    <mergeCell ref="F218:J218"/>
    <mergeCell ref="K218:N218"/>
    <mergeCell ref="O218:S218"/>
    <mergeCell ref="T218:X218"/>
    <mergeCell ref="Y218:AC218"/>
    <mergeCell ref="AD218:AH218"/>
    <mergeCell ref="AI218:AL218"/>
    <mergeCell ref="AM218:AP218"/>
    <mergeCell ref="AQ218:AT218"/>
    <mergeCell ref="AU218:AX218"/>
    <mergeCell ref="AY218:BB218"/>
    <mergeCell ref="BC218:BG218"/>
    <mergeCell ref="BH218:BK218"/>
    <mergeCell ref="C219:E219"/>
    <mergeCell ref="F219:J219"/>
    <mergeCell ref="K219:N219"/>
    <mergeCell ref="O219:S219"/>
    <mergeCell ref="T219:X219"/>
    <mergeCell ref="Y219:AC219"/>
    <mergeCell ref="AD219:AH219"/>
    <mergeCell ref="AI219:AL219"/>
    <mergeCell ref="AM219:AP219"/>
    <mergeCell ref="AQ219:AT219"/>
    <mergeCell ref="AU219:AX219"/>
    <mergeCell ref="AY219:BB219"/>
    <mergeCell ref="BC219:BG219"/>
    <mergeCell ref="BH219:BK219"/>
    <mergeCell ref="C220:E220"/>
    <mergeCell ref="F220:J220"/>
    <mergeCell ref="K220:N220"/>
    <mergeCell ref="O220:S220"/>
    <mergeCell ref="T220:X220"/>
    <mergeCell ref="Y220:AC220"/>
    <mergeCell ref="AD220:AH220"/>
    <mergeCell ref="AI220:AL220"/>
    <mergeCell ref="AM220:AP220"/>
    <mergeCell ref="AQ220:AT220"/>
    <mergeCell ref="AU220:AX220"/>
    <mergeCell ref="AY220:BB220"/>
    <mergeCell ref="BC220:BG220"/>
    <mergeCell ref="BH220:BK220"/>
    <mergeCell ref="C221:E221"/>
    <mergeCell ref="F221:J221"/>
    <mergeCell ref="K221:N221"/>
    <mergeCell ref="O221:S221"/>
    <mergeCell ref="T221:X221"/>
    <mergeCell ref="Y221:AC221"/>
    <mergeCell ref="AD221:AH221"/>
    <mergeCell ref="AI221:AL221"/>
    <mergeCell ref="AM221:AP221"/>
    <mergeCell ref="AQ221:AT221"/>
    <mergeCell ref="AU221:AX221"/>
    <mergeCell ref="AY221:BB221"/>
    <mergeCell ref="BC221:BG221"/>
    <mergeCell ref="BH221:BK221"/>
    <mergeCell ref="C222:E222"/>
    <mergeCell ref="F222:J222"/>
    <mergeCell ref="K222:N222"/>
    <mergeCell ref="O222:S222"/>
    <mergeCell ref="T222:X222"/>
    <mergeCell ref="Y222:AC222"/>
    <mergeCell ref="AD222:AH222"/>
    <mergeCell ref="AI222:AL222"/>
    <mergeCell ref="AM222:AP222"/>
    <mergeCell ref="AQ222:AT222"/>
    <mergeCell ref="AU222:AX222"/>
    <mergeCell ref="AY222:BB222"/>
    <mergeCell ref="BC222:BG222"/>
    <mergeCell ref="BH222:BK222"/>
    <mergeCell ref="C223:E223"/>
    <mergeCell ref="F223:J223"/>
    <mergeCell ref="K223:N223"/>
    <mergeCell ref="O223:S223"/>
    <mergeCell ref="T223:X223"/>
    <mergeCell ref="Y223:AC223"/>
    <mergeCell ref="AD223:AH223"/>
    <mergeCell ref="AI223:AL223"/>
    <mergeCell ref="AM223:AP223"/>
    <mergeCell ref="AQ223:AT223"/>
    <mergeCell ref="AU223:AX223"/>
    <mergeCell ref="AY223:BB223"/>
    <mergeCell ref="BC223:BG223"/>
    <mergeCell ref="BH223:BK223"/>
    <mergeCell ref="C224:E224"/>
    <mergeCell ref="F224:J224"/>
    <mergeCell ref="K224:N224"/>
    <mergeCell ref="O224:S224"/>
    <mergeCell ref="T224:X224"/>
    <mergeCell ref="Y224:AC224"/>
    <mergeCell ref="AD224:AH224"/>
    <mergeCell ref="AI224:AL224"/>
    <mergeCell ref="AM224:AP224"/>
    <mergeCell ref="AQ224:AT224"/>
    <mergeCell ref="AU224:AX224"/>
    <mergeCell ref="AY224:BB224"/>
    <mergeCell ref="BC224:BG224"/>
    <mergeCell ref="BH224:BK224"/>
    <mergeCell ref="C225:E225"/>
    <mergeCell ref="F225:J225"/>
    <mergeCell ref="K225:N225"/>
    <mergeCell ref="O225:S225"/>
    <mergeCell ref="T225:X225"/>
    <mergeCell ref="Y225:AC225"/>
    <mergeCell ref="AD225:AH225"/>
    <mergeCell ref="AI225:AL225"/>
    <mergeCell ref="AM225:AP225"/>
    <mergeCell ref="AQ225:AT225"/>
    <mergeCell ref="AU225:AX225"/>
    <mergeCell ref="AY225:BB225"/>
    <mergeCell ref="BC225:BG225"/>
    <mergeCell ref="BH225:BK225"/>
    <mergeCell ref="Z230:AA230"/>
    <mergeCell ref="AQ232:AT233"/>
    <mergeCell ref="AU232:AX233"/>
    <mergeCell ref="AY232:BB233"/>
    <mergeCell ref="BC232:BG233"/>
    <mergeCell ref="BH232:BK233"/>
    <mergeCell ref="AM232:AP232"/>
    <mergeCell ref="AM233:AP233"/>
    <mergeCell ref="C232:E232"/>
    <mergeCell ref="F232:J232"/>
    <mergeCell ref="K232:N232"/>
    <mergeCell ref="O232:S232"/>
    <mergeCell ref="T232:X232"/>
    <mergeCell ref="Y232:AC232"/>
    <mergeCell ref="AD232:AH232"/>
    <mergeCell ref="AI232:AL232"/>
    <mergeCell ref="C233:E233"/>
    <mergeCell ref="F233:J233"/>
    <mergeCell ref="K233:N233"/>
    <mergeCell ref="O233:S233"/>
    <mergeCell ref="T233:X233"/>
    <mergeCell ref="Y233:AC233"/>
    <mergeCell ref="AD233:AH233"/>
    <mergeCell ref="AI233:AL233"/>
    <mergeCell ref="C234:E234"/>
    <mergeCell ref="F234:J234"/>
    <mergeCell ref="K234:N234"/>
    <mergeCell ref="O234:S234"/>
    <mergeCell ref="T234:X234"/>
    <mergeCell ref="Y234:AC234"/>
    <mergeCell ref="AD234:AH234"/>
    <mergeCell ref="AI234:AL234"/>
    <mergeCell ref="AM234:AP234"/>
    <mergeCell ref="AQ234:AT234"/>
    <mergeCell ref="AU234:AX234"/>
    <mergeCell ref="AY234:BB234"/>
    <mergeCell ref="BC234:BG234"/>
    <mergeCell ref="BH234:BK234"/>
    <mergeCell ref="C235:E235"/>
    <mergeCell ref="F235:J235"/>
    <mergeCell ref="K235:N235"/>
    <mergeCell ref="O235:S235"/>
    <mergeCell ref="T235:X235"/>
    <mergeCell ref="Y235:AC235"/>
    <mergeCell ref="AD235:AH235"/>
    <mergeCell ref="AI235:AL235"/>
    <mergeCell ref="AM235:AP235"/>
    <mergeCell ref="AQ235:AT235"/>
    <mergeCell ref="AU235:AX235"/>
    <mergeCell ref="AY235:BB235"/>
    <mergeCell ref="BC235:BG235"/>
    <mergeCell ref="BH235:BK235"/>
    <mergeCell ref="C236:E236"/>
    <mergeCell ref="F236:J236"/>
    <mergeCell ref="K236:N236"/>
    <mergeCell ref="O236:S236"/>
    <mergeCell ref="T236:X236"/>
    <mergeCell ref="Y236:AC236"/>
    <mergeCell ref="AD236:AH236"/>
    <mergeCell ref="AI236:AL236"/>
    <mergeCell ref="AM236:AP236"/>
    <mergeCell ref="AQ236:AT236"/>
    <mergeCell ref="AU236:AX236"/>
    <mergeCell ref="AY236:BB236"/>
    <mergeCell ref="BC236:BG236"/>
    <mergeCell ref="BH236:BK236"/>
    <mergeCell ref="C237:E237"/>
    <mergeCell ref="F237:J237"/>
    <mergeCell ref="K237:N237"/>
    <mergeCell ref="O237:S237"/>
    <mergeCell ref="T237:X237"/>
    <mergeCell ref="Y237:AC237"/>
    <mergeCell ref="AD237:AH237"/>
    <mergeCell ref="AI237:AL237"/>
    <mergeCell ref="AM237:AP237"/>
    <mergeCell ref="AQ237:AT237"/>
    <mergeCell ref="AU237:AX237"/>
    <mergeCell ref="AY237:BB237"/>
    <mergeCell ref="BC237:BG237"/>
    <mergeCell ref="BH237:BK237"/>
    <mergeCell ref="C238:E238"/>
    <mergeCell ref="F238:J238"/>
    <mergeCell ref="K238:N238"/>
    <mergeCell ref="O238:S238"/>
    <mergeCell ref="T238:X238"/>
    <mergeCell ref="Y238:AC238"/>
    <mergeCell ref="AD238:AH238"/>
    <mergeCell ref="AI238:AL238"/>
    <mergeCell ref="AM238:AP238"/>
    <mergeCell ref="AQ238:AT238"/>
    <mergeCell ref="AU238:AX238"/>
    <mergeCell ref="AY238:BB238"/>
    <mergeCell ref="BC238:BG238"/>
    <mergeCell ref="BH238:BK238"/>
    <mergeCell ref="C239:E239"/>
    <mergeCell ref="F239:J239"/>
    <mergeCell ref="K239:N239"/>
    <mergeCell ref="O239:S239"/>
    <mergeCell ref="T239:X239"/>
    <mergeCell ref="Y239:AC239"/>
    <mergeCell ref="AD239:AH239"/>
    <mergeCell ref="AI239:AL239"/>
    <mergeCell ref="AM239:AP239"/>
    <mergeCell ref="AQ239:AT239"/>
    <mergeCell ref="AU239:AX239"/>
    <mergeCell ref="AY239:BB239"/>
    <mergeCell ref="BC239:BG239"/>
    <mergeCell ref="BH239:BK239"/>
    <mergeCell ref="C240:E240"/>
    <mergeCell ref="F240:J240"/>
    <mergeCell ref="K240:N240"/>
    <mergeCell ref="O240:S240"/>
    <mergeCell ref="T240:X240"/>
    <mergeCell ref="Y240:AC240"/>
    <mergeCell ref="AD240:AH240"/>
    <mergeCell ref="AI240:AL240"/>
    <mergeCell ref="AM240:AP240"/>
    <mergeCell ref="AQ240:AT240"/>
    <mergeCell ref="AU240:AX240"/>
    <mergeCell ref="AY240:BB240"/>
    <mergeCell ref="BC240:BG240"/>
    <mergeCell ref="BH240:BK240"/>
    <mergeCell ref="C241:E241"/>
    <mergeCell ref="F241:J241"/>
    <mergeCell ref="K241:N241"/>
    <mergeCell ref="O241:S241"/>
    <mergeCell ref="T241:X241"/>
    <mergeCell ref="Y241:AC241"/>
    <mergeCell ref="AD241:AH241"/>
    <mergeCell ref="AI241:AL241"/>
    <mergeCell ref="AM241:AP241"/>
    <mergeCell ref="AQ241:AT241"/>
    <mergeCell ref="AU241:AX241"/>
    <mergeCell ref="AY241:BB241"/>
    <mergeCell ref="BC241:BG241"/>
    <mergeCell ref="BH241:BK241"/>
    <mergeCell ref="C242:E242"/>
    <mergeCell ref="F242:J242"/>
    <mergeCell ref="K242:N242"/>
    <mergeCell ref="O242:S242"/>
    <mergeCell ref="T242:X242"/>
    <mergeCell ref="Y242:AC242"/>
    <mergeCell ref="AD242:AH242"/>
    <mergeCell ref="AI242:AL242"/>
    <mergeCell ref="AM242:AP242"/>
    <mergeCell ref="AQ242:AT242"/>
    <mergeCell ref="AU242:AX242"/>
    <mergeCell ref="AY242:BB242"/>
    <mergeCell ref="BC242:BG242"/>
    <mergeCell ref="BH242:BK242"/>
    <mergeCell ref="C243:E243"/>
    <mergeCell ref="F243:J243"/>
    <mergeCell ref="K243:N243"/>
    <mergeCell ref="O243:S243"/>
    <mergeCell ref="T243:X243"/>
    <mergeCell ref="Y243:AC243"/>
    <mergeCell ref="AD243:AH243"/>
    <mergeCell ref="AI243:AL243"/>
    <mergeCell ref="AM243:AP243"/>
    <mergeCell ref="AQ243:AT243"/>
    <mergeCell ref="AU243:AX243"/>
    <mergeCell ref="AY243:BB243"/>
    <mergeCell ref="BC243:BG243"/>
    <mergeCell ref="BH243:BK243"/>
    <mergeCell ref="C244:E244"/>
    <mergeCell ref="F244:J244"/>
    <mergeCell ref="K244:N244"/>
    <mergeCell ref="O244:S244"/>
    <mergeCell ref="T244:X244"/>
    <mergeCell ref="Y244:AC244"/>
    <mergeCell ref="AD244:AH244"/>
    <mergeCell ref="AI244:AL244"/>
    <mergeCell ref="AM244:AP244"/>
    <mergeCell ref="AQ244:AT244"/>
    <mergeCell ref="AU244:AX244"/>
    <mergeCell ref="AY244:BB244"/>
    <mergeCell ref="BC244:BG244"/>
    <mergeCell ref="BH244:BK244"/>
    <mergeCell ref="C245:E245"/>
    <mergeCell ref="F245:J245"/>
    <mergeCell ref="K245:N245"/>
    <mergeCell ref="O245:S245"/>
    <mergeCell ref="T245:X245"/>
    <mergeCell ref="Y245:AC245"/>
    <mergeCell ref="AD245:AH245"/>
    <mergeCell ref="AI245:AL245"/>
    <mergeCell ref="AM245:AP245"/>
    <mergeCell ref="AQ245:AT245"/>
    <mergeCell ref="AU245:AX245"/>
    <mergeCell ref="AY245:BB245"/>
    <mergeCell ref="BC245:BG245"/>
    <mergeCell ref="BH245:BK245"/>
    <mergeCell ref="C246:E246"/>
    <mergeCell ref="F246:J246"/>
    <mergeCell ref="K246:N246"/>
    <mergeCell ref="O246:S246"/>
    <mergeCell ref="T246:X246"/>
    <mergeCell ref="Y246:AC246"/>
    <mergeCell ref="AD246:AH246"/>
    <mergeCell ref="AI246:AL246"/>
    <mergeCell ref="AM246:AP246"/>
    <mergeCell ref="AQ246:AT246"/>
    <mergeCell ref="AU246:AX246"/>
    <mergeCell ref="AY246:BB246"/>
    <mergeCell ref="BC246:BG246"/>
    <mergeCell ref="BH246:BK246"/>
    <mergeCell ref="C247:E247"/>
    <mergeCell ref="F247:J247"/>
    <mergeCell ref="K247:N247"/>
    <mergeCell ref="O247:S247"/>
    <mergeCell ref="T247:X247"/>
    <mergeCell ref="Y247:AC247"/>
    <mergeCell ref="AD247:AH247"/>
    <mergeCell ref="AI247:AL247"/>
    <mergeCell ref="AM247:AP247"/>
    <mergeCell ref="AQ247:AT247"/>
    <mergeCell ref="AU247:AX247"/>
    <mergeCell ref="AY247:BB247"/>
    <mergeCell ref="BC247:BG247"/>
    <mergeCell ref="BH247:BK247"/>
    <mergeCell ref="C248:E248"/>
    <mergeCell ref="F248:J248"/>
    <mergeCell ref="K248:N248"/>
    <mergeCell ref="O248:S248"/>
    <mergeCell ref="T248:X248"/>
    <mergeCell ref="Y248:AC248"/>
    <mergeCell ref="AD248:AH248"/>
    <mergeCell ref="AI248:AL248"/>
    <mergeCell ref="AM248:AP248"/>
    <mergeCell ref="AQ248:AT248"/>
    <mergeCell ref="AU248:AX248"/>
    <mergeCell ref="AY248:BB248"/>
    <mergeCell ref="BC248:BG248"/>
    <mergeCell ref="BH248:BK248"/>
    <mergeCell ref="C249:E249"/>
    <mergeCell ref="F249:J249"/>
    <mergeCell ref="K249:N249"/>
    <mergeCell ref="O249:S249"/>
    <mergeCell ref="T249:X249"/>
    <mergeCell ref="Y249:AC249"/>
    <mergeCell ref="AD249:AH249"/>
    <mergeCell ref="AI249:AL249"/>
    <mergeCell ref="AM249:AP249"/>
    <mergeCell ref="AQ249:AT249"/>
    <mergeCell ref="AU249:AX249"/>
    <mergeCell ref="AY249:BB249"/>
    <mergeCell ref="BC249:BG249"/>
    <mergeCell ref="BH249:BK249"/>
    <mergeCell ref="C250:E250"/>
    <mergeCell ref="F250:J250"/>
    <mergeCell ref="K250:N250"/>
    <mergeCell ref="O250:S250"/>
    <mergeCell ref="T250:X250"/>
    <mergeCell ref="Y250:AC250"/>
    <mergeCell ref="AD250:AH250"/>
    <mergeCell ref="AI250:AL250"/>
    <mergeCell ref="AM250:AP250"/>
    <mergeCell ref="AQ250:AT250"/>
    <mergeCell ref="AU250:AX250"/>
    <mergeCell ref="AY250:BB250"/>
    <mergeCell ref="BC250:BG250"/>
    <mergeCell ref="BH250:BK250"/>
    <mergeCell ref="C251:E251"/>
    <mergeCell ref="F251:J251"/>
    <mergeCell ref="K251:N251"/>
    <mergeCell ref="O251:S251"/>
    <mergeCell ref="T251:X251"/>
    <mergeCell ref="Y251:AC251"/>
    <mergeCell ref="AD251:AH251"/>
    <mergeCell ref="AI251:AL251"/>
    <mergeCell ref="AM251:AP251"/>
    <mergeCell ref="AQ251:AT251"/>
    <mergeCell ref="AU251:AX251"/>
    <mergeCell ref="AY251:BB251"/>
    <mergeCell ref="BC251:BG251"/>
    <mergeCell ref="BH251:BK251"/>
    <mergeCell ref="C252:E252"/>
    <mergeCell ref="F252:J252"/>
    <mergeCell ref="K252:N252"/>
    <mergeCell ref="O252:S252"/>
    <mergeCell ref="T252:X252"/>
    <mergeCell ref="Y252:AC252"/>
    <mergeCell ref="AD252:AH252"/>
    <mergeCell ref="AI252:AL252"/>
    <mergeCell ref="AM252:AP252"/>
    <mergeCell ref="AQ252:AT252"/>
    <mergeCell ref="AU252:AX252"/>
    <mergeCell ref="AY252:BB252"/>
    <mergeCell ref="BC252:BG252"/>
    <mergeCell ref="BH252:BK252"/>
    <mergeCell ref="C253:E253"/>
    <mergeCell ref="F253:J253"/>
    <mergeCell ref="K253:N253"/>
    <mergeCell ref="O253:S253"/>
    <mergeCell ref="T253:X253"/>
    <mergeCell ref="Y253:AC253"/>
    <mergeCell ref="AD253:AH253"/>
    <mergeCell ref="AI253:AL253"/>
    <mergeCell ref="AM253:AP253"/>
    <mergeCell ref="AQ253:AT253"/>
    <mergeCell ref="AU253:AX253"/>
    <mergeCell ref="AY253:BB253"/>
    <mergeCell ref="BC253:BG253"/>
    <mergeCell ref="BH253:BK253"/>
    <mergeCell ref="C254:E254"/>
    <mergeCell ref="F254:J254"/>
    <mergeCell ref="K254:N254"/>
    <mergeCell ref="O254:S254"/>
    <mergeCell ref="T254:X254"/>
    <mergeCell ref="Y254:AC254"/>
    <mergeCell ref="AD254:AH254"/>
    <mergeCell ref="AI254:AL254"/>
    <mergeCell ref="AM254:AP254"/>
    <mergeCell ref="AQ254:AT254"/>
    <mergeCell ref="AU254:AX254"/>
    <mergeCell ref="AY254:BB254"/>
    <mergeCell ref="BC254:BG254"/>
    <mergeCell ref="BH254:BK254"/>
    <mergeCell ref="C255:E255"/>
    <mergeCell ref="F255:J255"/>
    <mergeCell ref="K255:N255"/>
    <mergeCell ref="O255:S255"/>
    <mergeCell ref="T255:X255"/>
    <mergeCell ref="Y255:AC255"/>
    <mergeCell ref="AD255:AH255"/>
    <mergeCell ref="AI255:AL255"/>
    <mergeCell ref="AM255:AP255"/>
    <mergeCell ref="AQ255:AT255"/>
    <mergeCell ref="AU255:AX255"/>
    <mergeCell ref="AY255:BB255"/>
    <mergeCell ref="BC255:BG255"/>
    <mergeCell ref="BH255:BK255"/>
    <mergeCell ref="C256:E256"/>
    <mergeCell ref="F256:J256"/>
    <mergeCell ref="K256:N256"/>
    <mergeCell ref="O256:S256"/>
    <mergeCell ref="T256:X256"/>
    <mergeCell ref="Y256:AC256"/>
    <mergeCell ref="AD256:AH256"/>
    <mergeCell ref="AI256:AL256"/>
    <mergeCell ref="AM256:AP256"/>
    <mergeCell ref="AQ256:AT256"/>
    <mergeCell ref="AU256:AX256"/>
    <mergeCell ref="AY256:BB256"/>
    <mergeCell ref="BC256:BG256"/>
    <mergeCell ref="BH256:BK256"/>
    <mergeCell ref="C257:E257"/>
    <mergeCell ref="F257:J257"/>
    <mergeCell ref="K257:N257"/>
    <mergeCell ref="O257:S257"/>
    <mergeCell ref="T257:X257"/>
    <mergeCell ref="Y257:AC257"/>
    <mergeCell ref="AD257:AH257"/>
    <mergeCell ref="AI257:AL257"/>
    <mergeCell ref="AM257:AP257"/>
    <mergeCell ref="AQ257:AT257"/>
    <mergeCell ref="AU257:AX257"/>
    <mergeCell ref="AY257:BB257"/>
    <mergeCell ref="BC257:BG257"/>
    <mergeCell ref="BH257:BK257"/>
    <mergeCell ref="C258:E258"/>
    <mergeCell ref="F258:J258"/>
    <mergeCell ref="K258:N258"/>
    <mergeCell ref="O258:S258"/>
    <mergeCell ref="T258:X258"/>
    <mergeCell ref="Y258:AC258"/>
    <mergeCell ref="AD258:AH258"/>
    <mergeCell ref="AI258:AL258"/>
    <mergeCell ref="AM258:AP258"/>
    <mergeCell ref="AQ258:AT258"/>
    <mergeCell ref="AU258:AX258"/>
    <mergeCell ref="AY258:BB258"/>
    <mergeCell ref="BC258:BG258"/>
    <mergeCell ref="BH258:BK258"/>
    <mergeCell ref="C259:E259"/>
    <mergeCell ref="F259:J259"/>
    <mergeCell ref="K259:N259"/>
    <mergeCell ref="O259:S259"/>
    <mergeCell ref="T259:X259"/>
    <mergeCell ref="Y259:AC259"/>
    <mergeCell ref="AD259:AH259"/>
    <mergeCell ref="AI259:AL259"/>
    <mergeCell ref="AM259:AP259"/>
    <mergeCell ref="AQ259:AT259"/>
    <mergeCell ref="AU259:AX259"/>
    <mergeCell ref="AY259:BB259"/>
    <mergeCell ref="BC259:BG259"/>
    <mergeCell ref="BH259:BK259"/>
    <mergeCell ref="C260:E260"/>
    <mergeCell ref="F260:J260"/>
    <mergeCell ref="K260:N260"/>
    <mergeCell ref="O260:S260"/>
    <mergeCell ref="T260:X260"/>
    <mergeCell ref="Y260:AC260"/>
    <mergeCell ref="AD260:AH260"/>
    <mergeCell ref="AI260:AL260"/>
    <mergeCell ref="AM260:AP260"/>
    <mergeCell ref="AQ260:AT260"/>
    <mergeCell ref="AU260:AX260"/>
    <mergeCell ref="AY260:BB260"/>
    <mergeCell ref="BC260:BG260"/>
    <mergeCell ref="BH260:BK260"/>
    <mergeCell ref="C261:E261"/>
    <mergeCell ref="F261:J261"/>
    <mergeCell ref="K261:N261"/>
    <mergeCell ref="O261:S261"/>
    <mergeCell ref="T261:X261"/>
    <mergeCell ref="Y261:AC261"/>
    <mergeCell ref="AD261:AH261"/>
    <mergeCell ref="AI261:AL261"/>
    <mergeCell ref="AM261:AP261"/>
    <mergeCell ref="AQ261:AT261"/>
    <mergeCell ref="AU261:AX261"/>
    <mergeCell ref="AY261:BB261"/>
    <mergeCell ref="BC261:BG261"/>
    <mergeCell ref="BH261:BK261"/>
    <mergeCell ref="C262:E262"/>
    <mergeCell ref="F262:J262"/>
    <mergeCell ref="K262:N262"/>
    <mergeCell ref="O262:S262"/>
    <mergeCell ref="T262:X262"/>
    <mergeCell ref="Y262:AC262"/>
    <mergeCell ref="AD262:AH262"/>
    <mergeCell ref="AI262:AL262"/>
    <mergeCell ref="AM262:AP262"/>
    <mergeCell ref="AQ262:AT262"/>
    <mergeCell ref="AU262:AX262"/>
    <mergeCell ref="AY262:BB262"/>
    <mergeCell ref="BC262:BG262"/>
    <mergeCell ref="BH262:BK262"/>
    <mergeCell ref="C263:E263"/>
    <mergeCell ref="F263:J263"/>
    <mergeCell ref="K263:N263"/>
    <mergeCell ref="O263:S263"/>
    <mergeCell ref="T263:X263"/>
    <mergeCell ref="Y263:AC263"/>
    <mergeCell ref="AD263:AH263"/>
    <mergeCell ref="AI263:AL263"/>
    <mergeCell ref="AM263:AP263"/>
    <mergeCell ref="AQ263:AT263"/>
    <mergeCell ref="AU263:AX263"/>
    <mergeCell ref="AY263:BB263"/>
    <mergeCell ref="BC263:BG263"/>
    <mergeCell ref="BH263:BK263"/>
    <mergeCell ref="C264:E264"/>
    <mergeCell ref="F264:J264"/>
    <mergeCell ref="K264:N264"/>
    <mergeCell ref="O264:S264"/>
    <mergeCell ref="T264:X264"/>
    <mergeCell ref="Y264:AC264"/>
    <mergeCell ref="AD264:AH264"/>
    <mergeCell ref="AI264:AL264"/>
    <mergeCell ref="AM264:AP264"/>
    <mergeCell ref="AQ264:AT264"/>
    <mergeCell ref="AU264:AX264"/>
    <mergeCell ref="AY264:BB264"/>
    <mergeCell ref="BC264:BG264"/>
    <mergeCell ref="BH264:BK264"/>
    <mergeCell ref="C265:E265"/>
    <mergeCell ref="F265:J265"/>
    <mergeCell ref="K265:N265"/>
    <mergeCell ref="O265:S265"/>
    <mergeCell ref="T265:X265"/>
    <mergeCell ref="Y265:AC265"/>
    <mergeCell ref="AD265:AH265"/>
    <mergeCell ref="AI265:AL265"/>
    <mergeCell ref="AM265:AP265"/>
    <mergeCell ref="AQ265:AT265"/>
    <mergeCell ref="AU265:AX265"/>
    <mergeCell ref="AY265:BB265"/>
    <mergeCell ref="BC265:BG265"/>
    <mergeCell ref="BH265:BK265"/>
    <mergeCell ref="C266:E266"/>
    <mergeCell ref="F266:J266"/>
    <mergeCell ref="K266:N266"/>
    <mergeCell ref="O266:S266"/>
    <mergeCell ref="T266:X266"/>
    <mergeCell ref="Y266:AC266"/>
    <mergeCell ref="AD266:AH266"/>
    <mergeCell ref="AI266:AL266"/>
    <mergeCell ref="AM266:AP266"/>
    <mergeCell ref="AQ266:AT266"/>
    <mergeCell ref="AU266:AX266"/>
    <mergeCell ref="AY266:BB266"/>
    <mergeCell ref="BC266:BG266"/>
    <mergeCell ref="BH266:BK266"/>
    <mergeCell ref="C267:E267"/>
    <mergeCell ref="F267:J267"/>
    <mergeCell ref="K267:N267"/>
    <mergeCell ref="O267:S267"/>
    <mergeCell ref="T267:X267"/>
    <mergeCell ref="Y267:AC267"/>
    <mergeCell ref="AD267:AH267"/>
    <mergeCell ref="AI267:AL267"/>
    <mergeCell ref="AM267:AP267"/>
    <mergeCell ref="AQ267:AT267"/>
    <mergeCell ref="AU267:AX267"/>
    <mergeCell ref="AY267:BB267"/>
    <mergeCell ref="BC267:BG267"/>
    <mergeCell ref="BH267:BK267"/>
    <mergeCell ref="C268:E268"/>
    <mergeCell ref="F268:J268"/>
    <mergeCell ref="K268:N268"/>
    <mergeCell ref="O268:S268"/>
    <mergeCell ref="T268:X268"/>
    <mergeCell ref="Y268:AC268"/>
    <mergeCell ref="AD268:AH268"/>
    <mergeCell ref="AI268:AL268"/>
    <mergeCell ref="AM268:AP268"/>
    <mergeCell ref="AQ268:AT268"/>
    <mergeCell ref="AU268:AX268"/>
    <mergeCell ref="AY268:BB268"/>
    <mergeCell ref="BC268:BG268"/>
    <mergeCell ref="BH268:BK268"/>
    <mergeCell ref="C269:E269"/>
    <mergeCell ref="F269:J269"/>
    <mergeCell ref="K269:N269"/>
    <mergeCell ref="O269:S269"/>
    <mergeCell ref="T269:X269"/>
    <mergeCell ref="Y269:AC269"/>
    <mergeCell ref="AD269:AH269"/>
    <mergeCell ref="AI269:AL269"/>
    <mergeCell ref="AM269:AP269"/>
    <mergeCell ref="AQ269:AT269"/>
    <mergeCell ref="AU269:AX269"/>
    <mergeCell ref="AY269:BB269"/>
    <mergeCell ref="BC269:BG269"/>
    <mergeCell ref="BH269:BK269"/>
    <mergeCell ref="C270:E270"/>
    <mergeCell ref="F270:J270"/>
    <mergeCell ref="K270:N270"/>
    <mergeCell ref="O270:S270"/>
    <mergeCell ref="T270:X270"/>
    <mergeCell ref="Y270:AC270"/>
    <mergeCell ref="AD270:AH270"/>
    <mergeCell ref="AI270:AL270"/>
    <mergeCell ref="AM270:AP270"/>
    <mergeCell ref="AQ270:AT270"/>
    <mergeCell ref="AU270:AX270"/>
    <mergeCell ref="AY270:BB270"/>
    <mergeCell ref="BC270:BG270"/>
    <mergeCell ref="BH270:BK270"/>
    <mergeCell ref="Z275:AA275"/>
    <mergeCell ref="AQ277:AT278"/>
    <mergeCell ref="AU277:AX278"/>
    <mergeCell ref="AY277:BB278"/>
    <mergeCell ref="BC277:BG278"/>
    <mergeCell ref="BH277:BK278"/>
    <mergeCell ref="AM277:AP277"/>
    <mergeCell ref="AM278:AP278"/>
    <mergeCell ref="C277:E277"/>
    <mergeCell ref="F277:J277"/>
    <mergeCell ref="K277:N277"/>
    <mergeCell ref="O277:S277"/>
    <mergeCell ref="T277:X277"/>
    <mergeCell ref="Y277:AC277"/>
    <mergeCell ref="AD277:AH277"/>
    <mergeCell ref="AI277:AL277"/>
    <mergeCell ref="C278:E278"/>
    <mergeCell ref="F278:J278"/>
    <mergeCell ref="K278:N278"/>
    <mergeCell ref="O278:S278"/>
    <mergeCell ref="T278:X278"/>
    <mergeCell ref="Y278:AC278"/>
    <mergeCell ref="AD278:AH278"/>
    <mergeCell ref="AI278:AL278"/>
    <mergeCell ref="C279:E279"/>
    <mergeCell ref="F279:J279"/>
    <mergeCell ref="K279:N279"/>
    <mergeCell ref="O279:S279"/>
    <mergeCell ref="T279:X279"/>
    <mergeCell ref="Y279:AC279"/>
    <mergeCell ref="AD279:AH279"/>
    <mergeCell ref="AI279:AL279"/>
    <mergeCell ref="AM279:AP279"/>
    <mergeCell ref="AQ279:AT279"/>
    <mergeCell ref="AU279:AX279"/>
    <mergeCell ref="AY279:BB279"/>
    <mergeCell ref="BC279:BG279"/>
    <mergeCell ref="BH279:BK279"/>
    <mergeCell ref="C280:E280"/>
    <mergeCell ref="F280:J280"/>
    <mergeCell ref="K280:N280"/>
    <mergeCell ref="O280:S280"/>
    <mergeCell ref="T280:X280"/>
    <mergeCell ref="Y280:AC280"/>
    <mergeCell ref="AD280:AH280"/>
    <mergeCell ref="AI280:AL280"/>
    <mergeCell ref="AM280:AP280"/>
    <mergeCell ref="AQ280:AT280"/>
    <mergeCell ref="AU280:AX280"/>
    <mergeCell ref="AY280:BB280"/>
    <mergeCell ref="BC280:BG280"/>
    <mergeCell ref="BH280:BK280"/>
    <mergeCell ref="C281:E281"/>
    <mergeCell ref="F281:J281"/>
    <mergeCell ref="K281:N281"/>
    <mergeCell ref="O281:S281"/>
    <mergeCell ref="T281:X281"/>
    <mergeCell ref="Y281:AC281"/>
    <mergeCell ref="AD281:AH281"/>
    <mergeCell ref="AI281:AL281"/>
    <mergeCell ref="AM281:AP281"/>
    <mergeCell ref="AQ281:AT281"/>
    <mergeCell ref="AU281:AX281"/>
    <mergeCell ref="AY281:BB281"/>
    <mergeCell ref="BC281:BG281"/>
    <mergeCell ref="BH281:BK281"/>
    <mergeCell ref="C282:E282"/>
    <mergeCell ref="F282:J282"/>
    <mergeCell ref="K282:N282"/>
    <mergeCell ref="O282:S282"/>
    <mergeCell ref="T282:X282"/>
    <mergeCell ref="Y282:AC282"/>
    <mergeCell ref="AD282:AH282"/>
    <mergeCell ref="AI282:AL282"/>
    <mergeCell ref="AM282:AP282"/>
    <mergeCell ref="AQ282:AT282"/>
    <mergeCell ref="AU282:AX282"/>
    <mergeCell ref="AY282:BB282"/>
    <mergeCell ref="BC282:BG282"/>
    <mergeCell ref="BH282:BK282"/>
    <mergeCell ref="C283:E283"/>
    <mergeCell ref="F283:J283"/>
    <mergeCell ref="K283:N283"/>
    <mergeCell ref="O283:S283"/>
    <mergeCell ref="T283:X283"/>
    <mergeCell ref="Y283:AC283"/>
    <mergeCell ref="AD283:AH283"/>
    <mergeCell ref="AI283:AL283"/>
    <mergeCell ref="AM283:AP283"/>
    <mergeCell ref="AQ283:AT283"/>
    <mergeCell ref="AU283:AX283"/>
    <mergeCell ref="AY283:BB283"/>
    <mergeCell ref="BC283:BG283"/>
    <mergeCell ref="BH283:BK283"/>
    <mergeCell ref="C284:E284"/>
    <mergeCell ref="F284:J284"/>
    <mergeCell ref="K284:N284"/>
    <mergeCell ref="O284:S284"/>
    <mergeCell ref="T284:X284"/>
    <mergeCell ref="Y284:AC284"/>
    <mergeCell ref="AD284:AH284"/>
    <mergeCell ref="AI284:AL284"/>
    <mergeCell ref="AM284:AP284"/>
    <mergeCell ref="AQ284:AT284"/>
    <mergeCell ref="AU284:AX284"/>
    <mergeCell ref="AY284:BB284"/>
    <mergeCell ref="BC284:BG284"/>
    <mergeCell ref="BH284:BK284"/>
    <mergeCell ref="C285:E285"/>
    <mergeCell ref="F285:J285"/>
    <mergeCell ref="K285:N285"/>
    <mergeCell ref="O285:S285"/>
    <mergeCell ref="T285:X285"/>
    <mergeCell ref="Y285:AC285"/>
    <mergeCell ref="AD285:AH285"/>
    <mergeCell ref="AI285:AL285"/>
    <mergeCell ref="AM285:AP285"/>
    <mergeCell ref="AQ285:AT285"/>
    <mergeCell ref="AU285:AX285"/>
    <mergeCell ref="AY285:BB285"/>
    <mergeCell ref="BC285:BG285"/>
    <mergeCell ref="BH285:BK285"/>
    <mergeCell ref="C286:E286"/>
    <mergeCell ref="F286:J286"/>
    <mergeCell ref="K286:N286"/>
    <mergeCell ref="O286:S286"/>
    <mergeCell ref="T286:X286"/>
    <mergeCell ref="Y286:AC286"/>
    <mergeCell ref="AD286:AH286"/>
    <mergeCell ref="AI286:AL286"/>
    <mergeCell ref="AM286:AP286"/>
    <mergeCell ref="AQ286:AT286"/>
    <mergeCell ref="AU286:AX286"/>
    <mergeCell ref="AY286:BB286"/>
    <mergeCell ref="BC286:BG286"/>
    <mergeCell ref="BH286:BK286"/>
    <mergeCell ref="C287:E287"/>
    <mergeCell ref="F287:J287"/>
    <mergeCell ref="K287:N287"/>
    <mergeCell ref="O287:S287"/>
    <mergeCell ref="T287:X287"/>
    <mergeCell ref="Y287:AC287"/>
    <mergeCell ref="AD287:AH287"/>
    <mergeCell ref="AI287:AL287"/>
    <mergeCell ref="AM287:AP287"/>
    <mergeCell ref="AQ287:AT287"/>
    <mergeCell ref="AU287:AX287"/>
    <mergeCell ref="AY287:BB287"/>
    <mergeCell ref="BC287:BG287"/>
    <mergeCell ref="BH287:BK287"/>
    <mergeCell ref="C288:E288"/>
    <mergeCell ref="F288:J288"/>
    <mergeCell ref="K288:N288"/>
    <mergeCell ref="O288:S288"/>
    <mergeCell ref="T288:X288"/>
    <mergeCell ref="Y288:AC288"/>
    <mergeCell ref="AD288:AH288"/>
    <mergeCell ref="AI288:AL288"/>
    <mergeCell ref="AM288:AP288"/>
    <mergeCell ref="AQ288:AT288"/>
    <mergeCell ref="AU288:AX288"/>
    <mergeCell ref="AY288:BB288"/>
    <mergeCell ref="BC288:BG288"/>
    <mergeCell ref="BH288:BK288"/>
    <mergeCell ref="C289:E289"/>
    <mergeCell ref="F289:J289"/>
    <mergeCell ref="K289:N289"/>
    <mergeCell ref="O289:S289"/>
    <mergeCell ref="T289:X289"/>
    <mergeCell ref="Y289:AC289"/>
    <mergeCell ref="AD289:AH289"/>
    <mergeCell ref="AI289:AL289"/>
    <mergeCell ref="AM289:AP289"/>
    <mergeCell ref="AQ289:AT289"/>
    <mergeCell ref="AU289:AX289"/>
    <mergeCell ref="AY289:BB289"/>
    <mergeCell ref="BC289:BG289"/>
    <mergeCell ref="BH289:BK289"/>
    <mergeCell ref="C290:E290"/>
    <mergeCell ref="F290:J290"/>
    <mergeCell ref="K290:N290"/>
    <mergeCell ref="O290:S290"/>
    <mergeCell ref="T290:X290"/>
    <mergeCell ref="Y290:AC290"/>
    <mergeCell ref="AD290:AH290"/>
    <mergeCell ref="AI290:AL290"/>
    <mergeCell ref="AM290:AP290"/>
    <mergeCell ref="AQ290:AT290"/>
    <mergeCell ref="AU290:AX290"/>
    <mergeCell ref="AY290:BB290"/>
    <mergeCell ref="BC290:BG290"/>
    <mergeCell ref="BH290:BK290"/>
    <mergeCell ref="C291:E291"/>
    <mergeCell ref="F291:J291"/>
    <mergeCell ref="K291:N291"/>
    <mergeCell ref="O291:S291"/>
    <mergeCell ref="T291:X291"/>
    <mergeCell ref="Y291:AC291"/>
    <mergeCell ref="AD291:AH291"/>
    <mergeCell ref="AI291:AL291"/>
    <mergeCell ref="AM291:AP291"/>
    <mergeCell ref="AQ291:AT291"/>
    <mergeCell ref="AU291:AX291"/>
    <mergeCell ref="AY291:BB291"/>
    <mergeCell ref="BC291:BG291"/>
    <mergeCell ref="BH291:BK291"/>
    <mergeCell ref="C292:E292"/>
    <mergeCell ref="F292:J292"/>
    <mergeCell ref="K292:N292"/>
    <mergeCell ref="O292:S292"/>
    <mergeCell ref="T292:X292"/>
    <mergeCell ref="Y292:AC292"/>
    <mergeCell ref="AD292:AH292"/>
    <mergeCell ref="AI292:AL292"/>
    <mergeCell ref="AM292:AP292"/>
    <mergeCell ref="AQ292:AT292"/>
    <mergeCell ref="AU292:AX292"/>
    <mergeCell ref="AY292:BB292"/>
    <mergeCell ref="BC292:BG292"/>
    <mergeCell ref="BH292:BK292"/>
    <mergeCell ref="C293:E293"/>
    <mergeCell ref="F293:J293"/>
    <mergeCell ref="K293:N293"/>
    <mergeCell ref="O293:S293"/>
    <mergeCell ref="T293:X293"/>
    <mergeCell ref="Y293:AC293"/>
    <mergeCell ref="AD293:AH293"/>
    <mergeCell ref="AI293:AL293"/>
    <mergeCell ref="AM293:AP293"/>
    <mergeCell ref="AQ293:AT293"/>
    <mergeCell ref="AU293:AX293"/>
    <mergeCell ref="AY293:BB293"/>
    <mergeCell ref="BC293:BG293"/>
    <mergeCell ref="BH293:BK293"/>
    <mergeCell ref="C294:E294"/>
    <mergeCell ref="F294:J294"/>
    <mergeCell ref="K294:N294"/>
    <mergeCell ref="O294:S294"/>
    <mergeCell ref="T294:X294"/>
    <mergeCell ref="Y294:AC294"/>
    <mergeCell ref="AD294:AH294"/>
    <mergeCell ref="AI294:AL294"/>
    <mergeCell ref="AM294:AP294"/>
    <mergeCell ref="AQ294:AT294"/>
    <mergeCell ref="AU294:AX294"/>
    <mergeCell ref="AY294:BB294"/>
    <mergeCell ref="BC294:BG294"/>
    <mergeCell ref="BH294:BK294"/>
    <mergeCell ref="C295:E295"/>
    <mergeCell ref="F295:J295"/>
    <mergeCell ref="K295:N295"/>
    <mergeCell ref="O295:S295"/>
    <mergeCell ref="T295:X295"/>
    <mergeCell ref="Y295:AC295"/>
    <mergeCell ref="AD295:AH295"/>
    <mergeCell ref="AI295:AL295"/>
    <mergeCell ref="AM295:AP295"/>
    <mergeCell ref="AQ295:AT295"/>
    <mergeCell ref="AU295:AX295"/>
    <mergeCell ref="AY295:BB295"/>
    <mergeCell ref="BC295:BG295"/>
    <mergeCell ref="BH295:BK295"/>
    <mergeCell ref="C296:E296"/>
    <mergeCell ref="F296:J296"/>
    <mergeCell ref="K296:N296"/>
    <mergeCell ref="O296:S296"/>
    <mergeCell ref="T296:X296"/>
    <mergeCell ref="Y296:AC296"/>
    <mergeCell ref="AD296:AH296"/>
    <mergeCell ref="AI296:AL296"/>
    <mergeCell ref="AM296:AP296"/>
    <mergeCell ref="AQ296:AT296"/>
    <mergeCell ref="AU296:AX296"/>
    <mergeCell ref="AY296:BB296"/>
    <mergeCell ref="BC296:BG296"/>
    <mergeCell ref="BH296:BK296"/>
    <mergeCell ref="C297:E297"/>
    <mergeCell ref="F297:J297"/>
    <mergeCell ref="K297:N297"/>
    <mergeCell ref="O297:S297"/>
    <mergeCell ref="T297:X297"/>
    <mergeCell ref="Y297:AC297"/>
    <mergeCell ref="AD297:AH297"/>
    <mergeCell ref="AI297:AL297"/>
    <mergeCell ref="AM297:AP297"/>
    <mergeCell ref="AQ297:AT297"/>
    <mergeCell ref="AU297:AX297"/>
    <mergeCell ref="AY297:BB297"/>
    <mergeCell ref="BC297:BG297"/>
    <mergeCell ref="BH297:BK297"/>
    <mergeCell ref="C298:E298"/>
    <mergeCell ref="F298:J298"/>
    <mergeCell ref="K298:N298"/>
    <mergeCell ref="O298:S298"/>
    <mergeCell ref="T298:X298"/>
    <mergeCell ref="Y298:AC298"/>
    <mergeCell ref="AD298:AH298"/>
    <mergeCell ref="AI298:AL298"/>
    <mergeCell ref="AM298:AP298"/>
    <mergeCell ref="AQ298:AT298"/>
    <mergeCell ref="AU298:AX298"/>
    <mergeCell ref="AY298:BB298"/>
    <mergeCell ref="BC298:BG298"/>
    <mergeCell ref="BH298:BK298"/>
    <mergeCell ref="Z303:AA303"/>
    <mergeCell ref="AQ305:AT306"/>
    <mergeCell ref="AU305:AX306"/>
    <mergeCell ref="AY305:BB306"/>
    <mergeCell ref="BC305:BG306"/>
    <mergeCell ref="BH305:BK306"/>
    <mergeCell ref="AM305:AP305"/>
    <mergeCell ref="AM306:AP306"/>
    <mergeCell ref="C305:E305"/>
    <mergeCell ref="F305:J305"/>
    <mergeCell ref="K305:N305"/>
    <mergeCell ref="O305:S305"/>
    <mergeCell ref="T305:X305"/>
    <mergeCell ref="Y305:AC305"/>
    <mergeCell ref="AD305:AH305"/>
    <mergeCell ref="AI305:AL305"/>
    <mergeCell ref="C306:E306"/>
    <mergeCell ref="F306:J306"/>
    <mergeCell ref="K306:N306"/>
    <mergeCell ref="O306:S306"/>
    <mergeCell ref="T306:X306"/>
    <mergeCell ref="Y306:AC306"/>
    <mergeCell ref="AD306:AH306"/>
    <mergeCell ref="AI306:AL306"/>
    <mergeCell ref="C307:E307"/>
    <mergeCell ref="F307:J307"/>
    <mergeCell ref="K307:N307"/>
    <mergeCell ref="O307:S307"/>
    <mergeCell ref="T307:X307"/>
    <mergeCell ref="Y307:AC307"/>
    <mergeCell ref="AD307:AH307"/>
    <mergeCell ref="AI307:AL307"/>
    <mergeCell ref="AM307:AP307"/>
    <mergeCell ref="AQ307:AT307"/>
    <mergeCell ref="AU307:AX307"/>
    <mergeCell ref="AY307:BB307"/>
    <mergeCell ref="BC307:BG307"/>
    <mergeCell ref="BH307:BK307"/>
    <mergeCell ref="C308:E308"/>
    <mergeCell ref="F308:J308"/>
    <mergeCell ref="K308:N308"/>
    <mergeCell ref="O308:S308"/>
    <mergeCell ref="T308:X308"/>
    <mergeCell ref="Y308:AC308"/>
    <mergeCell ref="AD308:AH308"/>
    <mergeCell ref="AI308:AL308"/>
    <mergeCell ref="AM308:AP308"/>
    <mergeCell ref="AQ308:AT308"/>
    <mergeCell ref="AU308:AX308"/>
    <mergeCell ref="AY308:BB308"/>
    <mergeCell ref="BC308:BG308"/>
    <mergeCell ref="BH308:BK308"/>
    <mergeCell ref="C309:E309"/>
    <mergeCell ref="F309:J309"/>
    <mergeCell ref="K309:N309"/>
    <mergeCell ref="O309:S309"/>
    <mergeCell ref="T309:X309"/>
    <mergeCell ref="Y309:AC309"/>
    <mergeCell ref="AD309:AH309"/>
    <mergeCell ref="AI309:AL309"/>
    <mergeCell ref="AM309:AP309"/>
    <mergeCell ref="AQ309:AT309"/>
    <mergeCell ref="AU309:AX309"/>
    <mergeCell ref="AY309:BB309"/>
    <mergeCell ref="BC309:BG309"/>
    <mergeCell ref="BH309:BK309"/>
    <mergeCell ref="C310:E310"/>
    <mergeCell ref="F310:J310"/>
    <mergeCell ref="K310:N310"/>
    <mergeCell ref="O310:S310"/>
    <mergeCell ref="T310:X310"/>
    <mergeCell ref="Y310:AC310"/>
    <mergeCell ref="AD310:AH310"/>
    <mergeCell ref="AI310:AL310"/>
    <mergeCell ref="AM310:AP310"/>
    <mergeCell ref="AQ310:AT310"/>
    <mergeCell ref="AU310:AX310"/>
    <mergeCell ref="AY310:BB310"/>
    <mergeCell ref="BC310:BG310"/>
    <mergeCell ref="BH310:BK310"/>
    <mergeCell ref="C311:E311"/>
    <mergeCell ref="F311:J311"/>
    <mergeCell ref="K311:N311"/>
    <mergeCell ref="O311:S311"/>
    <mergeCell ref="T311:X311"/>
    <mergeCell ref="Y311:AC311"/>
    <mergeCell ref="AD311:AH311"/>
    <mergeCell ref="AI311:AL311"/>
    <mergeCell ref="AM311:AP311"/>
    <mergeCell ref="AQ311:AT311"/>
    <mergeCell ref="AU311:AX311"/>
    <mergeCell ref="AY311:BB311"/>
    <mergeCell ref="BC311:BG311"/>
    <mergeCell ref="BH311:BK311"/>
    <mergeCell ref="C312:E312"/>
    <mergeCell ref="F312:J312"/>
    <mergeCell ref="K312:N312"/>
    <mergeCell ref="O312:S312"/>
    <mergeCell ref="T312:X312"/>
    <mergeCell ref="Y312:AC312"/>
    <mergeCell ref="AD312:AH312"/>
    <mergeCell ref="AI312:AL312"/>
    <mergeCell ref="AM312:AP312"/>
    <mergeCell ref="AQ312:AT312"/>
    <mergeCell ref="AU312:AX312"/>
    <mergeCell ref="AY312:BB312"/>
    <mergeCell ref="BC312:BG312"/>
    <mergeCell ref="BH312:BK312"/>
    <mergeCell ref="C313:E313"/>
    <mergeCell ref="F313:J313"/>
    <mergeCell ref="K313:N313"/>
    <mergeCell ref="O313:S313"/>
    <mergeCell ref="T313:X313"/>
    <mergeCell ref="Y313:AC313"/>
    <mergeCell ref="AD313:AH313"/>
    <mergeCell ref="AI313:AL313"/>
    <mergeCell ref="AM313:AP313"/>
    <mergeCell ref="AQ313:AT313"/>
    <mergeCell ref="AU313:AX313"/>
    <mergeCell ref="AY313:BB313"/>
    <mergeCell ref="BC313:BG313"/>
    <mergeCell ref="BH313:BK313"/>
    <mergeCell ref="C314:E314"/>
    <mergeCell ref="F314:J314"/>
    <mergeCell ref="K314:N314"/>
    <mergeCell ref="O314:S314"/>
    <mergeCell ref="T314:X314"/>
    <mergeCell ref="Y314:AC314"/>
    <mergeCell ref="AD314:AH314"/>
    <mergeCell ref="AI314:AL314"/>
    <mergeCell ref="AM314:AP314"/>
    <mergeCell ref="AQ314:AT314"/>
    <mergeCell ref="AU314:AX314"/>
    <mergeCell ref="AY314:BB314"/>
    <mergeCell ref="BC314:BG314"/>
    <mergeCell ref="BH314:BK314"/>
    <mergeCell ref="C315:E315"/>
    <mergeCell ref="F315:J315"/>
    <mergeCell ref="K315:N315"/>
    <mergeCell ref="O315:S315"/>
    <mergeCell ref="T315:X315"/>
    <mergeCell ref="Y315:AC315"/>
    <mergeCell ref="AD315:AH315"/>
    <mergeCell ref="AI315:AL315"/>
    <mergeCell ref="AM315:AP315"/>
    <mergeCell ref="AQ315:AT315"/>
    <mergeCell ref="AU315:AX315"/>
    <mergeCell ref="AY315:BB315"/>
    <mergeCell ref="BC315:BG315"/>
    <mergeCell ref="BH315:BK315"/>
    <mergeCell ref="C316:E316"/>
    <mergeCell ref="F316:J316"/>
    <mergeCell ref="K316:N316"/>
    <mergeCell ref="O316:S316"/>
    <mergeCell ref="T316:X316"/>
    <mergeCell ref="Y316:AC316"/>
    <mergeCell ref="AD316:AH316"/>
    <mergeCell ref="AI316:AL316"/>
    <mergeCell ref="AM316:AP316"/>
    <mergeCell ref="AQ316:AT316"/>
    <mergeCell ref="AU316:AX316"/>
    <mergeCell ref="AY316:BB316"/>
    <mergeCell ref="BC316:BG316"/>
    <mergeCell ref="BH316:BK316"/>
    <mergeCell ref="C317:E317"/>
    <mergeCell ref="F317:J317"/>
    <mergeCell ref="K317:N317"/>
    <mergeCell ref="O317:S317"/>
    <mergeCell ref="T317:X317"/>
    <mergeCell ref="Y317:AC317"/>
    <mergeCell ref="AD317:AH317"/>
    <mergeCell ref="AI317:AL317"/>
    <mergeCell ref="AM317:AP317"/>
    <mergeCell ref="AQ317:AT317"/>
    <mergeCell ref="AU317:AX317"/>
    <mergeCell ref="AY317:BB317"/>
    <mergeCell ref="BC317:BG317"/>
    <mergeCell ref="BH317:BK317"/>
    <mergeCell ref="C318:E318"/>
    <mergeCell ref="F318:J318"/>
    <mergeCell ref="K318:N318"/>
    <mergeCell ref="O318:S318"/>
    <mergeCell ref="T318:X318"/>
    <mergeCell ref="Y318:AC318"/>
    <mergeCell ref="AD318:AH318"/>
    <mergeCell ref="AI318:AL318"/>
    <mergeCell ref="AM318:AP318"/>
    <mergeCell ref="AQ318:AT318"/>
    <mergeCell ref="AU318:AX318"/>
    <mergeCell ref="AY318:BB318"/>
    <mergeCell ref="BC318:BG318"/>
    <mergeCell ref="BH318:BK318"/>
    <mergeCell ref="C319:E319"/>
    <mergeCell ref="F319:J319"/>
    <mergeCell ref="K319:N319"/>
    <mergeCell ref="O319:S319"/>
    <mergeCell ref="T319:X319"/>
    <mergeCell ref="Y319:AC319"/>
    <mergeCell ref="AD319:AH319"/>
    <mergeCell ref="AI319:AL319"/>
    <mergeCell ref="AM319:AP319"/>
    <mergeCell ref="AQ319:AT319"/>
    <mergeCell ref="AU319:AX319"/>
    <mergeCell ref="AY319:BB319"/>
    <mergeCell ref="BC319:BG319"/>
    <mergeCell ref="BH319:BK319"/>
    <mergeCell ref="C320:E320"/>
    <mergeCell ref="F320:J320"/>
    <mergeCell ref="K320:N320"/>
    <mergeCell ref="O320:S320"/>
    <mergeCell ref="T320:X320"/>
    <mergeCell ref="Y320:AC320"/>
    <mergeCell ref="AD320:AH320"/>
    <mergeCell ref="AI320:AL320"/>
    <mergeCell ref="AM320:AP320"/>
    <mergeCell ref="AQ320:AT320"/>
    <mergeCell ref="AU320:AX320"/>
    <mergeCell ref="AY320:BB320"/>
    <mergeCell ref="BC320:BG320"/>
    <mergeCell ref="BH320:BK320"/>
    <mergeCell ref="C321:E321"/>
    <mergeCell ref="F321:J321"/>
    <mergeCell ref="K321:N321"/>
    <mergeCell ref="O321:S321"/>
    <mergeCell ref="T321:X321"/>
    <mergeCell ref="Y321:AC321"/>
    <mergeCell ref="AD321:AH321"/>
    <mergeCell ref="AI321:AL321"/>
    <mergeCell ref="AM321:AP321"/>
    <mergeCell ref="AQ321:AT321"/>
    <mergeCell ref="AU321:AX321"/>
    <mergeCell ref="AY321:BB321"/>
    <mergeCell ref="BC321:BG321"/>
    <mergeCell ref="BH321:BK321"/>
    <mergeCell ref="C322:E322"/>
    <mergeCell ref="F322:J322"/>
    <mergeCell ref="K322:N322"/>
    <mergeCell ref="O322:S322"/>
    <mergeCell ref="T322:X322"/>
    <mergeCell ref="Y322:AC322"/>
    <mergeCell ref="AD322:AH322"/>
    <mergeCell ref="AI322:AL322"/>
    <mergeCell ref="AM322:AP322"/>
    <mergeCell ref="AQ322:AT322"/>
    <mergeCell ref="AU322:AX322"/>
    <mergeCell ref="AY322:BB322"/>
    <mergeCell ref="BC322:BG322"/>
    <mergeCell ref="BH322:BK322"/>
    <mergeCell ref="C323:E323"/>
    <mergeCell ref="F323:J323"/>
    <mergeCell ref="K323:N323"/>
    <mergeCell ref="O323:S323"/>
    <mergeCell ref="T323:X323"/>
    <mergeCell ref="Y323:AC323"/>
    <mergeCell ref="AD323:AH323"/>
    <mergeCell ref="AI323:AL323"/>
    <mergeCell ref="AM323:AP323"/>
    <mergeCell ref="AQ323:AT323"/>
    <mergeCell ref="AU323:AX323"/>
    <mergeCell ref="AY323:BB323"/>
    <mergeCell ref="BC323:BG323"/>
    <mergeCell ref="BH323:BK323"/>
    <mergeCell ref="C324:E324"/>
    <mergeCell ref="F324:J324"/>
    <mergeCell ref="K324:N324"/>
    <mergeCell ref="O324:S324"/>
    <mergeCell ref="T324:X324"/>
    <mergeCell ref="Y324:AC324"/>
    <mergeCell ref="AD324:AH324"/>
    <mergeCell ref="AI324:AL324"/>
    <mergeCell ref="AM324:AP324"/>
    <mergeCell ref="AQ324:AT324"/>
    <mergeCell ref="AU324:AX324"/>
    <mergeCell ref="AY324:BB324"/>
    <mergeCell ref="BC324:BG324"/>
    <mergeCell ref="BH324:BK324"/>
    <mergeCell ref="C325:E325"/>
    <mergeCell ref="F325:J325"/>
    <mergeCell ref="K325:N325"/>
    <mergeCell ref="O325:S325"/>
    <mergeCell ref="T325:X325"/>
    <mergeCell ref="Y325:AC325"/>
    <mergeCell ref="AD325:AH325"/>
    <mergeCell ref="AI325:AL325"/>
    <mergeCell ref="AM325:AP325"/>
    <mergeCell ref="AQ325:AT325"/>
    <mergeCell ref="AU325:AX325"/>
    <mergeCell ref="AY325:BB325"/>
    <mergeCell ref="BC325:BG325"/>
    <mergeCell ref="BH325:BK325"/>
    <mergeCell ref="C326:E326"/>
    <mergeCell ref="F326:J326"/>
    <mergeCell ref="K326:N326"/>
    <mergeCell ref="O326:S326"/>
    <mergeCell ref="T326:X326"/>
    <mergeCell ref="Y326:AC326"/>
    <mergeCell ref="AD326:AH326"/>
    <mergeCell ref="AI326:AL326"/>
    <mergeCell ref="AM326:AP326"/>
    <mergeCell ref="AQ326:AT326"/>
    <mergeCell ref="AU326:AX326"/>
    <mergeCell ref="AY326:BB326"/>
    <mergeCell ref="BC326:BG326"/>
    <mergeCell ref="BH326:BK326"/>
    <mergeCell ref="C327:E327"/>
    <mergeCell ref="F327:J327"/>
    <mergeCell ref="K327:N327"/>
    <mergeCell ref="O327:S327"/>
    <mergeCell ref="T327:X327"/>
    <mergeCell ref="Y327:AC327"/>
    <mergeCell ref="AD327:AH327"/>
    <mergeCell ref="AI327:AL327"/>
    <mergeCell ref="AM327:AP327"/>
    <mergeCell ref="AQ327:AT327"/>
    <mergeCell ref="AU327:AX327"/>
    <mergeCell ref="AY327:BB327"/>
    <mergeCell ref="BC327:BG327"/>
    <mergeCell ref="BH327:BK327"/>
    <mergeCell ref="C328:E328"/>
    <mergeCell ref="F328:J328"/>
    <mergeCell ref="K328:N328"/>
    <mergeCell ref="O328:S328"/>
    <mergeCell ref="T328:X328"/>
    <mergeCell ref="Y328:AC328"/>
    <mergeCell ref="AD328:AH328"/>
    <mergeCell ref="AI328:AL328"/>
    <mergeCell ref="AM328:AP328"/>
    <mergeCell ref="AQ328:AT328"/>
    <mergeCell ref="AU328:AX328"/>
    <mergeCell ref="AY328:BB328"/>
    <mergeCell ref="BC328:BG328"/>
    <mergeCell ref="BH328:BK328"/>
    <mergeCell ref="C329:E329"/>
    <mergeCell ref="F329:J329"/>
    <mergeCell ref="K329:N329"/>
    <mergeCell ref="O329:S329"/>
    <mergeCell ref="T329:X329"/>
    <mergeCell ref="Y329:AC329"/>
    <mergeCell ref="AD329:AH329"/>
    <mergeCell ref="AI329:AL329"/>
    <mergeCell ref="AM329:AP329"/>
    <mergeCell ref="AQ329:AT329"/>
    <mergeCell ref="AU329:AX329"/>
    <mergeCell ref="AY329:BB329"/>
    <mergeCell ref="BC329:BG329"/>
    <mergeCell ref="BH329:BK329"/>
    <mergeCell ref="C330:E330"/>
    <mergeCell ref="F330:J330"/>
    <mergeCell ref="K330:N330"/>
    <mergeCell ref="O330:S330"/>
    <mergeCell ref="T330:X330"/>
    <mergeCell ref="Y330:AC330"/>
    <mergeCell ref="AD330:AH330"/>
    <mergeCell ref="AI330:AL330"/>
    <mergeCell ref="AM330:AP330"/>
    <mergeCell ref="AQ330:AT330"/>
    <mergeCell ref="AU330:AX330"/>
    <mergeCell ref="AY330:BB330"/>
    <mergeCell ref="BC330:BG330"/>
    <mergeCell ref="BH330:BK330"/>
    <mergeCell ref="C331:E331"/>
    <mergeCell ref="F331:J331"/>
    <mergeCell ref="K331:N331"/>
    <mergeCell ref="O331:S331"/>
    <mergeCell ref="T331:X331"/>
    <mergeCell ref="Y331:AC331"/>
    <mergeCell ref="AD331:AH331"/>
    <mergeCell ref="AI331:AL331"/>
    <mergeCell ref="AM331:AP331"/>
    <mergeCell ref="AQ331:AT331"/>
    <mergeCell ref="AU331:AX331"/>
    <mergeCell ref="AY331:BB331"/>
    <mergeCell ref="BC331:BG331"/>
    <mergeCell ref="BH331:BK331"/>
    <mergeCell ref="C332:E332"/>
    <mergeCell ref="F332:J332"/>
    <mergeCell ref="K332:N332"/>
    <mergeCell ref="O332:S332"/>
    <mergeCell ref="T332:X332"/>
    <mergeCell ref="Y332:AC332"/>
    <mergeCell ref="AD332:AH332"/>
    <mergeCell ref="AI332:AL332"/>
    <mergeCell ref="AM332:AP332"/>
    <mergeCell ref="AQ332:AT332"/>
    <mergeCell ref="AU332:AX332"/>
    <mergeCell ref="AY332:BB332"/>
    <mergeCell ref="BC332:BG332"/>
    <mergeCell ref="BH332:BK332"/>
    <mergeCell ref="C333:E333"/>
    <mergeCell ref="F333:J333"/>
    <mergeCell ref="K333:N333"/>
    <mergeCell ref="O333:S333"/>
    <mergeCell ref="T333:X333"/>
    <mergeCell ref="Y333:AC333"/>
    <mergeCell ref="AD333:AH333"/>
    <mergeCell ref="AI333:AL333"/>
    <mergeCell ref="AM333:AP333"/>
    <mergeCell ref="AQ333:AT333"/>
    <mergeCell ref="AU333:AX333"/>
    <mergeCell ref="AY333:BB333"/>
    <mergeCell ref="BC333:BG333"/>
    <mergeCell ref="BH333:BK333"/>
    <mergeCell ref="C334:E334"/>
    <mergeCell ref="F334:J334"/>
    <mergeCell ref="K334:N334"/>
    <mergeCell ref="O334:S334"/>
    <mergeCell ref="T334:X334"/>
    <mergeCell ref="Y334:AC334"/>
    <mergeCell ref="AD334:AH334"/>
    <mergeCell ref="AI334:AL334"/>
    <mergeCell ref="AM334:AP334"/>
    <mergeCell ref="AQ334:AT334"/>
    <mergeCell ref="AU334:AX334"/>
    <mergeCell ref="AY334:BB334"/>
    <mergeCell ref="BC334:BG334"/>
    <mergeCell ref="BH334:BK334"/>
    <mergeCell ref="C335:E335"/>
    <mergeCell ref="F335:J335"/>
    <mergeCell ref="K335:N335"/>
    <mergeCell ref="O335:S335"/>
    <mergeCell ref="T335:X335"/>
    <mergeCell ref="Y335:AC335"/>
    <mergeCell ref="AD335:AH335"/>
    <mergeCell ref="AI335:AL335"/>
    <mergeCell ref="AM335:AP335"/>
    <mergeCell ref="AQ335:AT335"/>
    <mergeCell ref="AU335:AX335"/>
    <mergeCell ref="AY335:BB335"/>
    <mergeCell ref="BC335:BG335"/>
    <mergeCell ref="BH335:BK335"/>
    <mergeCell ref="C336:E336"/>
    <mergeCell ref="F336:J336"/>
    <mergeCell ref="K336:N336"/>
    <mergeCell ref="O336:S336"/>
    <mergeCell ref="T336:X336"/>
    <mergeCell ref="Y336:AC336"/>
    <mergeCell ref="AD336:AH336"/>
    <mergeCell ref="AI336:AL336"/>
    <mergeCell ref="AM336:AP336"/>
    <mergeCell ref="AQ336:AT336"/>
    <mergeCell ref="AU336:AX336"/>
    <mergeCell ref="AY336:BB336"/>
    <mergeCell ref="BC336:BG336"/>
    <mergeCell ref="BH336:BK336"/>
    <mergeCell ref="C337:E337"/>
    <mergeCell ref="F337:J337"/>
    <mergeCell ref="K337:N337"/>
    <mergeCell ref="O337:S337"/>
    <mergeCell ref="T337:X337"/>
    <mergeCell ref="Y337:AC337"/>
    <mergeCell ref="AD337:AH337"/>
    <mergeCell ref="AI337:AL337"/>
    <mergeCell ref="AM337:AP337"/>
    <mergeCell ref="AQ337:AT337"/>
    <mergeCell ref="AU337:AX337"/>
    <mergeCell ref="AY337:BB337"/>
    <mergeCell ref="BC337:BG337"/>
    <mergeCell ref="BH337:BK337"/>
    <mergeCell ref="C338:E338"/>
    <mergeCell ref="F338:J338"/>
    <mergeCell ref="K338:N338"/>
    <mergeCell ref="O338:S338"/>
    <mergeCell ref="T338:X338"/>
    <mergeCell ref="Y338:AC338"/>
    <mergeCell ref="AD338:AH338"/>
    <mergeCell ref="AI338:AL338"/>
    <mergeCell ref="AM338:AP338"/>
    <mergeCell ref="AQ338:AT338"/>
    <mergeCell ref="AU338:AX338"/>
    <mergeCell ref="AY338:BB338"/>
    <mergeCell ref="BC338:BG338"/>
    <mergeCell ref="BH338:BK338"/>
    <mergeCell ref="C339:E339"/>
    <mergeCell ref="F339:J339"/>
    <mergeCell ref="K339:N339"/>
    <mergeCell ref="O339:S339"/>
    <mergeCell ref="T339:X339"/>
    <mergeCell ref="Y339:AC339"/>
    <mergeCell ref="AD339:AH339"/>
    <mergeCell ref="AI339:AL339"/>
    <mergeCell ref="AM339:AP339"/>
    <mergeCell ref="AQ339:AT339"/>
    <mergeCell ref="AU339:AX339"/>
    <mergeCell ref="AY339:BB339"/>
    <mergeCell ref="BC339:BG339"/>
    <mergeCell ref="BH339:BK339"/>
    <mergeCell ref="C340:E340"/>
    <mergeCell ref="F340:J340"/>
    <mergeCell ref="K340:N340"/>
    <mergeCell ref="O340:S340"/>
    <mergeCell ref="T340:X340"/>
    <mergeCell ref="Y340:AC340"/>
    <mergeCell ref="AD340:AH340"/>
    <mergeCell ref="AI340:AL340"/>
    <mergeCell ref="AM340:AP340"/>
    <mergeCell ref="AQ340:AT340"/>
    <mergeCell ref="AU340:AX340"/>
    <mergeCell ref="AY340:BB340"/>
    <mergeCell ref="BC340:BG340"/>
    <mergeCell ref="BH340:BK340"/>
    <mergeCell ref="C341:E341"/>
    <mergeCell ref="F341:J341"/>
    <mergeCell ref="K341:N341"/>
    <mergeCell ref="O341:S341"/>
    <mergeCell ref="T341:X341"/>
    <mergeCell ref="Y341:AC341"/>
    <mergeCell ref="AD341:AH341"/>
    <mergeCell ref="AI341:AL341"/>
    <mergeCell ref="AM341:AP341"/>
    <mergeCell ref="AQ341:AT341"/>
    <mergeCell ref="AU341:AX341"/>
    <mergeCell ref="AY341:BB341"/>
    <mergeCell ref="BC341:BG341"/>
    <mergeCell ref="BH341:BK341"/>
    <mergeCell ref="C342:E342"/>
    <mergeCell ref="F342:J342"/>
    <mergeCell ref="K342:N342"/>
    <mergeCell ref="O342:S342"/>
    <mergeCell ref="T342:X342"/>
    <mergeCell ref="Y342:AC342"/>
    <mergeCell ref="AD342:AH342"/>
    <mergeCell ref="AI342:AL342"/>
    <mergeCell ref="AM342:AP342"/>
    <mergeCell ref="AQ342:AT342"/>
    <mergeCell ref="AU342:AX342"/>
    <mergeCell ref="AY342:BB342"/>
    <mergeCell ref="BC342:BG342"/>
    <mergeCell ref="BH342:BK342"/>
    <mergeCell ref="C343:E343"/>
    <mergeCell ref="F343:J343"/>
    <mergeCell ref="K343:N343"/>
    <mergeCell ref="O343:S343"/>
    <mergeCell ref="T343:X343"/>
    <mergeCell ref="Y343:AC343"/>
    <mergeCell ref="AD343:AH343"/>
    <mergeCell ref="AI343:AL343"/>
    <mergeCell ref="AM343:AP343"/>
    <mergeCell ref="AQ343:AT343"/>
    <mergeCell ref="AU343:AX343"/>
    <mergeCell ref="AY343:BB343"/>
    <mergeCell ref="BC343:BG343"/>
    <mergeCell ref="BH343:BK343"/>
    <mergeCell ref="C344:E344"/>
    <mergeCell ref="F344:J344"/>
    <mergeCell ref="K344:N344"/>
    <mergeCell ref="O344:S344"/>
    <mergeCell ref="T344:X344"/>
    <mergeCell ref="Y344:AC344"/>
    <mergeCell ref="AD344:AH344"/>
    <mergeCell ref="AI344:AL344"/>
    <mergeCell ref="AM344:AP344"/>
    <mergeCell ref="AQ344:AT344"/>
    <mergeCell ref="AU344:AX344"/>
    <mergeCell ref="AY344:BB344"/>
    <mergeCell ref="BC344:BG344"/>
    <mergeCell ref="BH344:BK344"/>
    <mergeCell ref="C345:E345"/>
    <mergeCell ref="F345:J345"/>
    <mergeCell ref="K345:N345"/>
    <mergeCell ref="O345:S345"/>
    <mergeCell ref="T345:X345"/>
    <mergeCell ref="Y345:AC345"/>
    <mergeCell ref="AD345:AH345"/>
    <mergeCell ref="AI345:AL345"/>
    <mergeCell ref="AM345:AP345"/>
    <mergeCell ref="AQ345:AT345"/>
    <mergeCell ref="AU345:AX345"/>
    <mergeCell ref="AY345:BB345"/>
    <mergeCell ref="BC345:BG345"/>
    <mergeCell ref="BH345:BK345"/>
    <mergeCell ref="C346:E346"/>
    <mergeCell ref="F346:J346"/>
    <mergeCell ref="K346:N346"/>
    <mergeCell ref="O346:S346"/>
    <mergeCell ref="T346:X346"/>
    <mergeCell ref="Y346:AC346"/>
    <mergeCell ref="AD346:AH346"/>
    <mergeCell ref="AI346:AL346"/>
    <mergeCell ref="AM346:AP346"/>
    <mergeCell ref="AQ346:AT346"/>
    <mergeCell ref="AU346:AX346"/>
    <mergeCell ref="AY346:BB346"/>
    <mergeCell ref="BC346:BG346"/>
    <mergeCell ref="BH346:BK346"/>
    <mergeCell ref="C347:E347"/>
    <mergeCell ref="F347:J347"/>
    <mergeCell ref="K347:N347"/>
    <mergeCell ref="O347:S347"/>
    <mergeCell ref="T347:X347"/>
    <mergeCell ref="Y347:AC347"/>
    <mergeCell ref="AD347:AH347"/>
    <mergeCell ref="AI347:AL347"/>
    <mergeCell ref="AM347:AP347"/>
    <mergeCell ref="AQ347:AT347"/>
    <mergeCell ref="AU347:AX347"/>
    <mergeCell ref="AY347:BB347"/>
    <mergeCell ref="BC347:BG347"/>
    <mergeCell ref="BH347:BK347"/>
    <mergeCell ref="C348:E348"/>
    <mergeCell ref="F348:J348"/>
    <mergeCell ref="K348:N348"/>
    <mergeCell ref="O348:S348"/>
    <mergeCell ref="T348:X348"/>
    <mergeCell ref="Y348:AC348"/>
    <mergeCell ref="AD348:AH348"/>
    <mergeCell ref="AI348:AL348"/>
    <mergeCell ref="AM348:AP348"/>
    <mergeCell ref="AQ348:AT348"/>
    <mergeCell ref="AU348:AX348"/>
    <mergeCell ref="AY348:BB348"/>
    <mergeCell ref="BC348:BG348"/>
    <mergeCell ref="BH348:BK348"/>
    <mergeCell ref="C349:E349"/>
    <mergeCell ref="F349:J349"/>
    <mergeCell ref="K349:N349"/>
    <mergeCell ref="O349:S349"/>
    <mergeCell ref="T349:X349"/>
    <mergeCell ref="Y349:AC349"/>
    <mergeCell ref="AD349:AH349"/>
    <mergeCell ref="AI349:AL349"/>
    <mergeCell ref="AM349:AP349"/>
    <mergeCell ref="AQ349:AT349"/>
    <mergeCell ref="AU349:AX349"/>
    <mergeCell ref="AY349:BB349"/>
    <mergeCell ref="BC349:BG349"/>
    <mergeCell ref="BH349:BK349"/>
    <mergeCell ref="C350:E350"/>
    <mergeCell ref="F350:J350"/>
    <mergeCell ref="K350:N350"/>
    <mergeCell ref="O350:S350"/>
    <mergeCell ref="T350:X350"/>
    <mergeCell ref="Y350:AC350"/>
    <mergeCell ref="AD350:AH350"/>
    <mergeCell ref="AI350:AL350"/>
    <mergeCell ref="AM350:AP350"/>
    <mergeCell ref="AQ350:AT350"/>
    <mergeCell ref="AU350:AX350"/>
    <mergeCell ref="AY350:BB350"/>
    <mergeCell ref="BC350:BG350"/>
    <mergeCell ref="BH350:BK350"/>
    <mergeCell ref="C351:E351"/>
    <mergeCell ref="F351:J351"/>
    <mergeCell ref="K351:N351"/>
    <mergeCell ref="O351:S351"/>
    <mergeCell ref="T351:X351"/>
    <mergeCell ref="Y351:AC351"/>
    <mergeCell ref="AD351:AH351"/>
    <mergeCell ref="AI351:AL351"/>
    <mergeCell ref="AM351:AP351"/>
    <mergeCell ref="AQ351:AT351"/>
    <mergeCell ref="AU351:AX351"/>
    <mergeCell ref="AY351:BB351"/>
    <mergeCell ref="BC351:BG351"/>
    <mergeCell ref="BH351:BK351"/>
    <mergeCell ref="C352:E352"/>
    <mergeCell ref="F352:J352"/>
    <mergeCell ref="K352:N352"/>
    <mergeCell ref="O352:S352"/>
    <mergeCell ref="T352:X352"/>
    <mergeCell ref="Y352:AC352"/>
    <mergeCell ref="AD352:AH352"/>
    <mergeCell ref="AI352:AL352"/>
    <mergeCell ref="AM352:AP352"/>
    <mergeCell ref="AQ352:AT352"/>
    <mergeCell ref="AU352:AX352"/>
    <mergeCell ref="AY352:BB352"/>
    <mergeCell ref="BC352:BG352"/>
    <mergeCell ref="BH352:BK352"/>
    <mergeCell ref="C353:E353"/>
    <mergeCell ref="F353:J353"/>
    <mergeCell ref="K353:N353"/>
    <mergeCell ref="O353:S353"/>
    <mergeCell ref="T353:X353"/>
    <mergeCell ref="Y353:AC353"/>
    <mergeCell ref="AD353:AH353"/>
    <mergeCell ref="AI353:AL353"/>
    <mergeCell ref="AM353:AP353"/>
    <mergeCell ref="AQ353:AT353"/>
    <mergeCell ref="AU353:AX353"/>
    <mergeCell ref="AY353:BB353"/>
    <mergeCell ref="AY354:BB354"/>
    <mergeCell ref="BC353:BG353"/>
    <mergeCell ref="BH353:BK353"/>
    <mergeCell ref="C354:E354"/>
    <mergeCell ref="F354:J354"/>
    <mergeCell ref="K354:N354"/>
    <mergeCell ref="O354:S354"/>
    <mergeCell ref="T354:X354"/>
    <mergeCell ref="Y354:AC354"/>
    <mergeCell ref="AD354:AH354"/>
    <mergeCell ref="AI355:AL355"/>
    <mergeCell ref="AM354:AP354"/>
    <mergeCell ref="AQ354:AT354"/>
    <mergeCell ref="AU354:AX354"/>
    <mergeCell ref="AI354:AL354"/>
    <mergeCell ref="AY355:BB355"/>
    <mergeCell ref="BC354:BG354"/>
    <mergeCell ref="BH354:BK354"/>
    <mergeCell ref="C355:E355"/>
    <mergeCell ref="F355:J355"/>
    <mergeCell ref="K355:N355"/>
    <mergeCell ref="O355:S355"/>
    <mergeCell ref="T355:X355"/>
    <mergeCell ref="Y355:AC355"/>
    <mergeCell ref="AD355:AH355"/>
    <mergeCell ref="BC355:BG355"/>
    <mergeCell ref="BH355:BK355"/>
    <mergeCell ref="R359:T359"/>
    <mergeCell ref="V359:X359"/>
    <mergeCell ref="Z359:AB359"/>
    <mergeCell ref="AD359:AF359"/>
    <mergeCell ref="AH359:AL359"/>
    <mergeCell ref="AM355:AP355"/>
    <mergeCell ref="AQ355:AT355"/>
    <mergeCell ref="AU355:AX355"/>
    <mergeCell ref="Z376:AB376"/>
    <mergeCell ref="AH377:AJ377"/>
    <mergeCell ref="AE378:AG379"/>
    <mergeCell ref="AH378:AJ379"/>
    <mergeCell ref="AC379:AD379"/>
    <mergeCell ref="AK378:AM379"/>
    <mergeCell ref="AZ378:BC379"/>
    <mergeCell ref="BD378:BF379"/>
    <mergeCell ref="BG378:BI379"/>
    <mergeCell ref="AN378:AQ378"/>
    <mergeCell ref="AR378:AU378"/>
    <mergeCell ref="AV378:AY378"/>
    <mergeCell ref="AN379:AQ379"/>
    <mergeCell ref="AR379:AU379"/>
    <mergeCell ref="AV379:AY379"/>
    <mergeCell ref="BJ378:BL379"/>
    <mergeCell ref="B378:D378"/>
    <mergeCell ref="E378:H378"/>
    <mergeCell ref="I378:K378"/>
    <mergeCell ref="L378:N378"/>
    <mergeCell ref="O378:R378"/>
    <mergeCell ref="S378:V378"/>
    <mergeCell ref="W378:Z378"/>
    <mergeCell ref="AA378:AB378"/>
    <mergeCell ref="AC378:AD378"/>
    <mergeCell ref="B379:D379"/>
    <mergeCell ref="E379:H379"/>
    <mergeCell ref="I379:K379"/>
    <mergeCell ref="L379:N379"/>
    <mergeCell ref="O379:R379"/>
    <mergeCell ref="S379:V379"/>
    <mergeCell ref="W379:Z379"/>
    <mergeCell ref="AA379:AB379"/>
    <mergeCell ref="B380:D383"/>
    <mergeCell ref="E380:H383"/>
    <mergeCell ref="I380:K383"/>
    <mergeCell ref="AA380:AB383"/>
    <mergeCell ref="L380:N381"/>
    <mergeCell ref="O380:R380"/>
    <mergeCell ref="S380:V380"/>
    <mergeCell ref="W380:Z380"/>
    <mergeCell ref="AN380:AQ380"/>
    <mergeCell ref="AR380:AU380"/>
    <mergeCell ref="AV380:AY380"/>
    <mergeCell ref="AZ380:BC380"/>
    <mergeCell ref="AV382:AY382"/>
    <mergeCell ref="BD380:BF380"/>
    <mergeCell ref="O381:R381"/>
    <mergeCell ref="S381:V381"/>
    <mergeCell ref="W381:Z381"/>
    <mergeCell ref="AE381:AG381"/>
    <mergeCell ref="AH381:AJ381"/>
    <mergeCell ref="AN381:AQ381"/>
    <mergeCell ref="AR381:AU381"/>
    <mergeCell ref="AV381:AY381"/>
    <mergeCell ref="AE382:AG382"/>
    <mergeCell ref="AH382:AJ382"/>
    <mergeCell ref="AN382:AQ382"/>
    <mergeCell ref="AR382:AU382"/>
    <mergeCell ref="AK380:AM383"/>
    <mergeCell ref="AE380:AG380"/>
    <mergeCell ref="AH380:AJ380"/>
    <mergeCell ref="L382:N383"/>
    <mergeCell ref="O382:R382"/>
    <mergeCell ref="S382:V382"/>
    <mergeCell ref="W382:Z382"/>
    <mergeCell ref="AH383:AJ383"/>
    <mergeCell ref="AN383:AQ383"/>
    <mergeCell ref="AR383:AU383"/>
    <mergeCell ref="AV383:AY383"/>
    <mergeCell ref="O383:R383"/>
    <mergeCell ref="S383:V383"/>
    <mergeCell ref="W383:Z383"/>
    <mergeCell ref="AE383:AG383"/>
    <mergeCell ref="AC380:AD383"/>
    <mergeCell ref="AZ383:BC383"/>
    <mergeCell ref="BD383:BF383"/>
    <mergeCell ref="BG380:BI383"/>
    <mergeCell ref="BJ380:BL383"/>
    <mergeCell ref="AZ382:BC382"/>
    <mergeCell ref="BD382:BF382"/>
    <mergeCell ref="BD381:BF381"/>
    <mergeCell ref="AZ381:BC381"/>
    <mergeCell ref="B384:D387"/>
    <mergeCell ref="E384:H387"/>
    <mergeCell ref="I384:K387"/>
    <mergeCell ref="AA384:AB387"/>
    <mergeCell ref="L384:N385"/>
    <mergeCell ref="O384:R384"/>
    <mergeCell ref="S384:V384"/>
    <mergeCell ref="W384:Z384"/>
    <mergeCell ref="AN384:AQ384"/>
    <mergeCell ref="AR384:AU384"/>
    <mergeCell ref="AV384:AY384"/>
    <mergeCell ref="AZ384:BC384"/>
    <mergeCell ref="AV386:AY386"/>
    <mergeCell ref="BD384:BF384"/>
    <mergeCell ref="O385:R385"/>
    <mergeCell ref="S385:V385"/>
    <mergeCell ref="W385:Z385"/>
    <mergeCell ref="AE385:AG385"/>
    <mergeCell ref="AH385:AJ385"/>
    <mergeCell ref="AN385:AQ385"/>
    <mergeCell ref="AR385:AU385"/>
    <mergeCell ref="AV385:AY385"/>
    <mergeCell ref="AE386:AG386"/>
    <mergeCell ref="AH386:AJ386"/>
    <mergeCell ref="AN386:AQ386"/>
    <mergeCell ref="AR386:AU386"/>
    <mergeCell ref="AK384:AM387"/>
    <mergeCell ref="AE384:AG384"/>
    <mergeCell ref="AH384:AJ384"/>
    <mergeCell ref="L386:N387"/>
    <mergeCell ref="O386:R386"/>
    <mergeCell ref="S386:V386"/>
    <mergeCell ref="W386:Z386"/>
    <mergeCell ref="AH387:AJ387"/>
    <mergeCell ref="AN387:AQ387"/>
    <mergeCell ref="AR387:AU387"/>
    <mergeCell ref="AV387:AY387"/>
    <mergeCell ref="O387:R387"/>
    <mergeCell ref="S387:V387"/>
    <mergeCell ref="W387:Z387"/>
    <mergeCell ref="AE387:AG387"/>
    <mergeCell ref="AC384:AD387"/>
    <mergeCell ref="AZ387:BC387"/>
    <mergeCell ref="BD387:BF387"/>
    <mergeCell ref="BG384:BI387"/>
    <mergeCell ref="BJ384:BL387"/>
    <mergeCell ref="AZ386:BC386"/>
    <mergeCell ref="BD386:BF386"/>
    <mergeCell ref="BD385:BF385"/>
    <mergeCell ref="AZ385:BC385"/>
    <mergeCell ref="B388:D391"/>
    <mergeCell ref="E388:H391"/>
    <mergeCell ref="I388:K391"/>
    <mergeCell ref="AA388:AB391"/>
    <mergeCell ref="L388:N389"/>
    <mergeCell ref="O388:R388"/>
    <mergeCell ref="S388:V388"/>
    <mergeCell ref="W388:Z388"/>
    <mergeCell ref="AN388:AQ388"/>
    <mergeCell ref="AR388:AU388"/>
    <mergeCell ref="AV388:AY388"/>
    <mergeCell ref="AZ388:BC388"/>
    <mergeCell ref="AV390:AY390"/>
    <mergeCell ref="BD388:BF388"/>
    <mergeCell ref="O389:R389"/>
    <mergeCell ref="S389:V389"/>
    <mergeCell ref="W389:Z389"/>
    <mergeCell ref="AE389:AG389"/>
    <mergeCell ref="AH389:AJ389"/>
    <mergeCell ref="AN389:AQ389"/>
    <mergeCell ref="AR389:AU389"/>
    <mergeCell ref="AV389:AY389"/>
    <mergeCell ref="AE390:AG390"/>
    <mergeCell ref="AH390:AJ390"/>
    <mergeCell ref="AN390:AQ390"/>
    <mergeCell ref="AR390:AU390"/>
    <mergeCell ref="AK388:AM391"/>
    <mergeCell ref="AE388:AG388"/>
    <mergeCell ref="AH388:AJ388"/>
    <mergeCell ref="L390:N391"/>
    <mergeCell ref="O390:R390"/>
    <mergeCell ref="S390:V390"/>
    <mergeCell ref="W390:Z390"/>
    <mergeCell ref="AH391:AJ391"/>
    <mergeCell ref="AN391:AQ391"/>
    <mergeCell ref="AR391:AU391"/>
    <mergeCell ref="AV391:AY391"/>
    <mergeCell ref="O391:R391"/>
    <mergeCell ref="S391:V391"/>
    <mergeCell ref="W391:Z391"/>
    <mergeCell ref="AE391:AG391"/>
    <mergeCell ref="AC388:AD391"/>
    <mergeCell ref="AZ391:BC391"/>
    <mergeCell ref="BD391:BF391"/>
    <mergeCell ref="BG388:BI391"/>
    <mergeCell ref="BJ388:BL391"/>
    <mergeCell ref="AZ390:BC390"/>
    <mergeCell ref="BD390:BF390"/>
    <mergeCell ref="BD389:BF389"/>
    <mergeCell ref="AZ389:BC389"/>
    <mergeCell ref="B392:D395"/>
    <mergeCell ref="E392:H395"/>
    <mergeCell ref="I392:K395"/>
    <mergeCell ref="AA392:AB395"/>
    <mergeCell ref="L392:N393"/>
    <mergeCell ref="O392:R392"/>
    <mergeCell ref="S392:V392"/>
    <mergeCell ref="W392:Z392"/>
    <mergeCell ref="AN392:AQ392"/>
    <mergeCell ref="AR392:AU392"/>
    <mergeCell ref="AV392:AY392"/>
    <mergeCell ref="AZ392:BC392"/>
    <mergeCell ref="AV394:AY394"/>
    <mergeCell ref="BD392:BF392"/>
    <mergeCell ref="O393:R393"/>
    <mergeCell ref="S393:V393"/>
    <mergeCell ref="W393:Z393"/>
    <mergeCell ref="AE393:AG393"/>
    <mergeCell ref="AH393:AJ393"/>
    <mergeCell ref="AN393:AQ393"/>
    <mergeCell ref="AR393:AU393"/>
    <mergeCell ref="AV393:AY393"/>
    <mergeCell ref="AE394:AG394"/>
    <mergeCell ref="AH394:AJ394"/>
    <mergeCell ref="AN394:AQ394"/>
    <mergeCell ref="AR394:AU394"/>
    <mergeCell ref="AK392:AM395"/>
    <mergeCell ref="AE392:AG392"/>
    <mergeCell ref="AH392:AJ392"/>
    <mergeCell ref="L394:N395"/>
    <mergeCell ref="O394:R394"/>
    <mergeCell ref="S394:V394"/>
    <mergeCell ref="W394:Z394"/>
    <mergeCell ref="AH395:AJ395"/>
    <mergeCell ref="AN395:AQ395"/>
    <mergeCell ref="AR395:AU395"/>
    <mergeCell ref="AV395:AY395"/>
    <mergeCell ref="O395:R395"/>
    <mergeCell ref="S395:V395"/>
    <mergeCell ref="W395:Z395"/>
    <mergeCell ref="AE395:AG395"/>
    <mergeCell ref="AC392:AD395"/>
    <mergeCell ref="AZ395:BC395"/>
    <mergeCell ref="BD395:BF395"/>
    <mergeCell ref="BG392:BI395"/>
    <mergeCell ref="BJ392:BL395"/>
    <mergeCell ref="AZ394:BC394"/>
    <mergeCell ref="BD394:BF394"/>
    <mergeCell ref="BD393:BF393"/>
    <mergeCell ref="AZ393:BC393"/>
    <mergeCell ref="B396:D399"/>
    <mergeCell ref="E396:H399"/>
    <mergeCell ref="I396:K399"/>
    <mergeCell ref="AA396:AB399"/>
    <mergeCell ref="L396:N397"/>
    <mergeCell ref="O396:R396"/>
    <mergeCell ref="S396:V396"/>
    <mergeCell ref="W396:Z396"/>
    <mergeCell ref="AN396:AQ396"/>
    <mergeCell ref="AR396:AU396"/>
    <mergeCell ref="AV396:AY396"/>
    <mergeCell ref="AZ396:BC396"/>
    <mergeCell ref="AV398:AY398"/>
    <mergeCell ref="BD396:BF396"/>
    <mergeCell ref="O397:R397"/>
    <mergeCell ref="S397:V397"/>
    <mergeCell ref="W397:Z397"/>
    <mergeCell ref="AE397:AG397"/>
    <mergeCell ref="AH397:AJ397"/>
    <mergeCell ref="AN397:AQ397"/>
    <mergeCell ref="AR397:AU397"/>
    <mergeCell ref="AV397:AY397"/>
    <mergeCell ref="AE398:AG398"/>
    <mergeCell ref="AH398:AJ398"/>
    <mergeCell ref="AN398:AQ398"/>
    <mergeCell ref="AR398:AU398"/>
    <mergeCell ref="AK396:AM399"/>
    <mergeCell ref="AE396:AG396"/>
    <mergeCell ref="AH396:AJ396"/>
    <mergeCell ref="L398:N399"/>
    <mergeCell ref="O398:R398"/>
    <mergeCell ref="S398:V398"/>
    <mergeCell ref="W398:Z398"/>
    <mergeCell ref="AH399:AJ399"/>
    <mergeCell ref="AN399:AQ399"/>
    <mergeCell ref="AR399:AU399"/>
    <mergeCell ref="AV399:AY399"/>
    <mergeCell ref="O399:R399"/>
    <mergeCell ref="S399:V399"/>
    <mergeCell ref="W399:Z399"/>
    <mergeCell ref="AE399:AG399"/>
    <mergeCell ref="AC396:AD399"/>
    <mergeCell ref="AZ399:BC399"/>
    <mergeCell ref="BD399:BF399"/>
    <mergeCell ref="BG396:BI399"/>
    <mergeCell ref="BJ396:BL399"/>
    <mergeCell ref="AZ398:BC398"/>
    <mergeCell ref="BD398:BF398"/>
    <mergeCell ref="BD397:BF397"/>
    <mergeCell ref="AZ397:BC397"/>
    <mergeCell ref="B400:D403"/>
    <mergeCell ref="E400:H403"/>
    <mergeCell ref="I400:K403"/>
    <mergeCell ref="AA400:AB403"/>
    <mergeCell ref="L400:N401"/>
    <mergeCell ref="O400:R400"/>
    <mergeCell ref="S400:V400"/>
    <mergeCell ref="W400:Z400"/>
    <mergeCell ref="AN400:AQ400"/>
    <mergeCell ref="AR400:AU400"/>
    <mergeCell ref="AV400:AY400"/>
    <mergeCell ref="AZ400:BC400"/>
    <mergeCell ref="AV402:AY402"/>
    <mergeCell ref="BD400:BF400"/>
    <mergeCell ref="O401:R401"/>
    <mergeCell ref="S401:V401"/>
    <mergeCell ref="W401:Z401"/>
    <mergeCell ref="AE401:AG401"/>
    <mergeCell ref="AH401:AJ401"/>
    <mergeCell ref="AN401:AQ401"/>
    <mergeCell ref="AR401:AU401"/>
    <mergeCell ref="AV401:AY401"/>
    <mergeCell ref="AE402:AG402"/>
    <mergeCell ref="AH402:AJ402"/>
    <mergeCell ref="AN402:AQ402"/>
    <mergeCell ref="AR402:AU402"/>
    <mergeCell ref="AK400:AM403"/>
    <mergeCell ref="AE400:AG400"/>
    <mergeCell ref="AH400:AJ400"/>
    <mergeCell ref="L402:N403"/>
    <mergeCell ref="O402:R402"/>
    <mergeCell ref="S402:V402"/>
    <mergeCell ref="W402:Z402"/>
    <mergeCell ref="AH403:AJ403"/>
    <mergeCell ref="AN403:AQ403"/>
    <mergeCell ref="AR403:AU403"/>
    <mergeCell ref="AV403:AY403"/>
    <mergeCell ref="O403:R403"/>
    <mergeCell ref="S403:V403"/>
    <mergeCell ref="W403:Z403"/>
    <mergeCell ref="AE403:AG403"/>
    <mergeCell ref="AC400:AD403"/>
    <mergeCell ref="AZ403:BC403"/>
    <mergeCell ref="BD403:BF403"/>
    <mergeCell ref="BG400:BI403"/>
    <mergeCell ref="BJ400:BL403"/>
    <mergeCell ref="AZ402:BC402"/>
    <mergeCell ref="BD402:BF402"/>
    <mergeCell ref="BD401:BF401"/>
    <mergeCell ref="AZ401:BC401"/>
    <mergeCell ref="B404:D407"/>
    <mergeCell ref="E404:H407"/>
    <mergeCell ref="I404:K407"/>
    <mergeCell ref="AA404:AB407"/>
    <mergeCell ref="L404:N405"/>
    <mergeCell ref="O404:R404"/>
    <mergeCell ref="S404:V404"/>
    <mergeCell ref="W404:Z404"/>
    <mergeCell ref="AN404:AQ404"/>
    <mergeCell ref="AR404:AU404"/>
    <mergeCell ref="AV404:AY404"/>
    <mergeCell ref="AZ404:BC404"/>
    <mergeCell ref="AV406:AY406"/>
    <mergeCell ref="BD404:BF404"/>
    <mergeCell ref="O405:R405"/>
    <mergeCell ref="S405:V405"/>
    <mergeCell ref="W405:Z405"/>
    <mergeCell ref="AE405:AG405"/>
    <mergeCell ref="AH405:AJ405"/>
    <mergeCell ref="AN405:AQ405"/>
    <mergeCell ref="AR405:AU405"/>
    <mergeCell ref="AV405:AY405"/>
    <mergeCell ref="AE406:AG406"/>
    <mergeCell ref="AH406:AJ406"/>
    <mergeCell ref="AN406:AQ406"/>
    <mergeCell ref="AR406:AU406"/>
    <mergeCell ref="AK404:AM407"/>
    <mergeCell ref="AE404:AG404"/>
    <mergeCell ref="AH404:AJ404"/>
    <mergeCell ref="L406:N407"/>
    <mergeCell ref="O406:R406"/>
    <mergeCell ref="S406:V406"/>
    <mergeCell ref="W406:Z406"/>
    <mergeCell ref="AH407:AJ407"/>
    <mergeCell ref="AN407:AQ407"/>
    <mergeCell ref="AR407:AU407"/>
    <mergeCell ref="AV407:AY407"/>
    <mergeCell ref="O407:R407"/>
    <mergeCell ref="S407:V407"/>
    <mergeCell ref="W407:Z407"/>
    <mergeCell ref="AE407:AG407"/>
    <mergeCell ref="AC404:AD407"/>
    <mergeCell ref="AZ407:BC407"/>
    <mergeCell ref="BD407:BF407"/>
    <mergeCell ref="BG404:BI407"/>
    <mergeCell ref="BJ404:BL407"/>
    <mergeCell ref="AZ406:BC406"/>
    <mergeCell ref="BD406:BF406"/>
    <mergeCell ref="BD405:BF405"/>
    <mergeCell ref="AZ405:BC405"/>
    <mergeCell ref="B408:D411"/>
    <mergeCell ref="E408:H411"/>
    <mergeCell ref="I408:K411"/>
    <mergeCell ref="AA408:AB411"/>
    <mergeCell ref="L408:N409"/>
    <mergeCell ref="O408:R408"/>
    <mergeCell ref="S408:V408"/>
    <mergeCell ref="W408:Z408"/>
    <mergeCell ref="AN408:AQ408"/>
    <mergeCell ref="AR408:AU408"/>
    <mergeCell ref="AV408:AY408"/>
    <mergeCell ref="AZ408:BC408"/>
    <mergeCell ref="AV410:AY410"/>
    <mergeCell ref="BD408:BF408"/>
    <mergeCell ref="O409:R409"/>
    <mergeCell ref="S409:V409"/>
    <mergeCell ref="W409:Z409"/>
    <mergeCell ref="AE409:AG409"/>
    <mergeCell ref="AH409:AJ409"/>
    <mergeCell ref="AN409:AQ409"/>
    <mergeCell ref="AR409:AU409"/>
    <mergeCell ref="AV409:AY409"/>
    <mergeCell ref="AE410:AG410"/>
    <mergeCell ref="AH410:AJ410"/>
    <mergeCell ref="AN410:AQ410"/>
    <mergeCell ref="AR410:AU410"/>
    <mergeCell ref="AK408:AM411"/>
    <mergeCell ref="AE408:AG408"/>
    <mergeCell ref="AH408:AJ408"/>
    <mergeCell ref="L410:N411"/>
    <mergeCell ref="O410:R410"/>
    <mergeCell ref="S410:V410"/>
    <mergeCell ref="W410:Z410"/>
    <mergeCell ref="AH411:AJ411"/>
    <mergeCell ref="AN411:AQ411"/>
    <mergeCell ref="AR411:AU411"/>
    <mergeCell ref="AV411:AY411"/>
    <mergeCell ref="O411:R411"/>
    <mergeCell ref="S411:V411"/>
    <mergeCell ref="W411:Z411"/>
    <mergeCell ref="AE411:AG411"/>
    <mergeCell ref="AC408:AD411"/>
    <mergeCell ref="AZ411:BC411"/>
    <mergeCell ref="BD411:BF411"/>
    <mergeCell ref="BG408:BI411"/>
    <mergeCell ref="BJ408:BL411"/>
    <mergeCell ref="AZ410:BC410"/>
    <mergeCell ref="BD410:BF410"/>
    <mergeCell ref="BD409:BF409"/>
    <mergeCell ref="AZ409:BC409"/>
    <mergeCell ref="B412:D415"/>
    <mergeCell ref="E412:H415"/>
    <mergeCell ref="I412:K415"/>
    <mergeCell ref="AA412:AB415"/>
    <mergeCell ref="L412:N413"/>
    <mergeCell ref="O412:R412"/>
    <mergeCell ref="S412:V412"/>
    <mergeCell ref="W412:Z412"/>
    <mergeCell ref="AN412:AQ412"/>
    <mergeCell ref="AR412:AU412"/>
    <mergeCell ref="AV412:AY412"/>
    <mergeCell ref="AZ412:BC412"/>
    <mergeCell ref="AV414:AY414"/>
    <mergeCell ref="BD412:BF412"/>
    <mergeCell ref="O413:R413"/>
    <mergeCell ref="S413:V413"/>
    <mergeCell ref="W413:Z413"/>
    <mergeCell ref="AE413:AG413"/>
    <mergeCell ref="AH413:AJ413"/>
    <mergeCell ref="AN413:AQ413"/>
    <mergeCell ref="AR413:AU413"/>
    <mergeCell ref="AV413:AY413"/>
    <mergeCell ref="AE414:AG414"/>
    <mergeCell ref="AH414:AJ414"/>
    <mergeCell ref="AN414:AQ414"/>
    <mergeCell ref="AR414:AU414"/>
    <mergeCell ref="AK412:AM415"/>
    <mergeCell ref="AE412:AG412"/>
    <mergeCell ref="AH412:AJ412"/>
    <mergeCell ref="L414:N415"/>
    <mergeCell ref="O414:R414"/>
    <mergeCell ref="S414:V414"/>
    <mergeCell ref="W414:Z414"/>
    <mergeCell ref="AH415:AJ415"/>
    <mergeCell ref="AN415:AQ415"/>
    <mergeCell ref="AR415:AU415"/>
    <mergeCell ref="AV415:AY415"/>
    <mergeCell ref="O415:R415"/>
    <mergeCell ref="S415:V415"/>
    <mergeCell ref="W415:Z415"/>
    <mergeCell ref="AE415:AG415"/>
    <mergeCell ref="AC412:AD415"/>
    <mergeCell ref="AZ415:BC415"/>
    <mergeCell ref="BD415:BF415"/>
    <mergeCell ref="BG412:BI415"/>
    <mergeCell ref="BJ412:BL415"/>
    <mergeCell ref="AZ414:BC414"/>
    <mergeCell ref="BD414:BF414"/>
    <mergeCell ref="BD413:BF413"/>
    <mergeCell ref="AZ413:BC413"/>
    <mergeCell ref="B416:D419"/>
    <mergeCell ref="E416:H419"/>
    <mergeCell ref="I416:K419"/>
    <mergeCell ref="AA416:AB419"/>
    <mergeCell ref="L416:N417"/>
    <mergeCell ref="O416:R416"/>
    <mergeCell ref="S416:V416"/>
    <mergeCell ref="W416:Z416"/>
    <mergeCell ref="AN416:AQ416"/>
    <mergeCell ref="AR416:AU416"/>
    <mergeCell ref="AV416:AY416"/>
    <mergeCell ref="AZ416:BC416"/>
    <mergeCell ref="AV418:AY418"/>
    <mergeCell ref="BD416:BF416"/>
    <mergeCell ref="O417:R417"/>
    <mergeCell ref="S417:V417"/>
    <mergeCell ref="W417:Z417"/>
    <mergeCell ref="AE417:AG417"/>
    <mergeCell ref="AH417:AJ417"/>
    <mergeCell ref="AN417:AQ417"/>
    <mergeCell ref="AR417:AU417"/>
    <mergeCell ref="AV417:AY417"/>
    <mergeCell ref="AE418:AG418"/>
    <mergeCell ref="AH418:AJ418"/>
    <mergeCell ref="AN418:AQ418"/>
    <mergeCell ref="AR418:AU418"/>
    <mergeCell ref="AK416:AM419"/>
    <mergeCell ref="AE416:AG416"/>
    <mergeCell ref="AH416:AJ416"/>
    <mergeCell ref="L418:N419"/>
    <mergeCell ref="O418:R418"/>
    <mergeCell ref="S418:V418"/>
    <mergeCell ref="W418:Z418"/>
    <mergeCell ref="AH419:AJ419"/>
    <mergeCell ref="AN419:AQ419"/>
    <mergeCell ref="AR419:AU419"/>
    <mergeCell ref="AV419:AY419"/>
    <mergeCell ref="O419:R419"/>
    <mergeCell ref="S419:V419"/>
    <mergeCell ref="W419:Z419"/>
    <mergeCell ref="AE419:AG419"/>
    <mergeCell ref="AC416:AD419"/>
    <mergeCell ref="AZ419:BC419"/>
    <mergeCell ref="BD419:BF419"/>
    <mergeCell ref="BG416:BI419"/>
    <mergeCell ref="BJ416:BL419"/>
    <mergeCell ref="AZ418:BC418"/>
    <mergeCell ref="BD418:BF418"/>
    <mergeCell ref="BD417:BF417"/>
    <mergeCell ref="AZ417:BC417"/>
    <mergeCell ref="B420:D423"/>
    <mergeCell ref="E420:H423"/>
    <mergeCell ref="I420:K423"/>
    <mergeCell ref="AA420:AB423"/>
    <mergeCell ref="L420:N421"/>
    <mergeCell ref="O420:R420"/>
    <mergeCell ref="S420:V420"/>
    <mergeCell ref="W420:Z420"/>
    <mergeCell ref="AN420:AQ420"/>
    <mergeCell ref="AR420:AU420"/>
    <mergeCell ref="AV420:AY420"/>
    <mergeCell ref="AZ420:BC420"/>
    <mergeCell ref="AV422:AY422"/>
    <mergeCell ref="BD420:BF420"/>
    <mergeCell ref="O421:R421"/>
    <mergeCell ref="S421:V421"/>
    <mergeCell ref="W421:Z421"/>
    <mergeCell ref="AE421:AG421"/>
    <mergeCell ref="AH421:AJ421"/>
    <mergeCell ref="AN421:AQ421"/>
    <mergeCell ref="AR421:AU421"/>
    <mergeCell ref="AV421:AY421"/>
    <mergeCell ref="AE422:AG422"/>
    <mergeCell ref="AH422:AJ422"/>
    <mergeCell ref="AN422:AQ422"/>
    <mergeCell ref="AR422:AU422"/>
    <mergeCell ref="AK420:AM423"/>
    <mergeCell ref="AE420:AG420"/>
    <mergeCell ref="AH420:AJ420"/>
    <mergeCell ref="L422:N423"/>
    <mergeCell ref="O422:R422"/>
    <mergeCell ref="S422:V422"/>
    <mergeCell ref="W422:Z422"/>
    <mergeCell ref="AH423:AJ423"/>
    <mergeCell ref="AN423:AQ423"/>
    <mergeCell ref="AR423:AU423"/>
    <mergeCell ref="AV423:AY423"/>
    <mergeCell ref="O423:R423"/>
    <mergeCell ref="S423:V423"/>
    <mergeCell ref="W423:Z423"/>
    <mergeCell ref="AE423:AG423"/>
    <mergeCell ref="AC420:AD423"/>
    <mergeCell ref="AZ423:BC423"/>
    <mergeCell ref="BD423:BF423"/>
    <mergeCell ref="BG420:BI423"/>
    <mergeCell ref="BJ420:BL423"/>
    <mergeCell ref="AZ422:BC422"/>
    <mergeCell ref="BD422:BF422"/>
    <mergeCell ref="BD421:BF421"/>
    <mergeCell ref="AZ421:BC421"/>
    <mergeCell ref="B424:D427"/>
    <mergeCell ref="E424:H427"/>
    <mergeCell ref="I424:K427"/>
    <mergeCell ref="AA424:AB427"/>
    <mergeCell ref="L424:N425"/>
    <mergeCell ref="O424:R424"/>
    <mergeCell ref="S424:V424"/>
    <mergeCell ref="W424:Z424"/>
    <mergeCell ref="AN424:AQ424"/>
    <mergeCell ref="AR424:AU424"/>
    <mergeCell ref="AV424:AY424"/>
    <mergeCell ref="AZ424:BC424"/>
    <mergeCell ref="AV426:AY426"/>
    <mergeCell ref="BD424:BF424"/>
    <mergeCell ref="O425:R425"/>
    <mergeCell ref="S425:V425"/>
    <mergeCell ref="W425:Z425"/>
    <mergeCell ref="AE425:AG425"/>
    <mergeCell ref="AH425:AJ425"/>
    <mergeCell ref="AN425:AQ425"/>
    <mergeCell ref="AR425:AU425"/>
    <mergeCell ref="AV425:AY425"/>
    <mergeCell ref="AE426:AG426"/>
    <mergeCell ref="AH426:AJ426"/>
    <mergeCell ref="AN426:AQ426"/>
    <mergeCell ref="AR426:AU426"/>
    <mergeCell ref="AK424:AM427"/>
    <mergeCell ref="AE424:AG424"/>
    <mergeCell ref="AH424:AJ424"/>
    <mergeCell ref="L426:N427"/>
    <mergeCell ref="O426:R426"/>
    <mergeCell ref="S426:V426"/>
    <mergeCell ref="W426:Z426"/>
    <mergeCell ref="AH427:AJ427"/>
    <mergeCell ref="AN427:AQ427"/>
    <mergeCell ref="AR427:AU427"/>
    <mergeCell ref="AV427:AY427"/>
    <mergeCell ref="O427:R427"/>
    <mergeCell ref="S427:V427"/>
    <mergeCell ref="W427:Z427"/>
    <mergeCell ref="AE427:AG427"/>
    <mergeCell ref="AC424:AD427"/>
    <mergeCell ref="AZ427:BC427"/>
    <mergeCell ref="BD427:BF427"/>
    <mergeCell ref="BG424:BI427"/>
    <mergeCell ref="BJ424:BL427"/>
    <mergeCell ref="AZ426:BC426"/>
    <mergeCell ref="BD426:BF426"/>
    <mergeCell ref="BD425:BF425"/>
    <mergeCell ref="AZ425:BC425"/>
    <mergeCell ref="B428:D431"/>
    <mergeCell ref="E428:H431"/>
    <mergeCell ref="I428:K431"/>
    <mergeCell ref="AA428:AB431"/>
    <mergeCell ref="L428:N429"/>
    <mergeCell ref="O428:R428"/>
    <mergeCell ref="S428:V428"/>
    <mergeCell ref="W428:Z428"/>
    <mergeCell ref="AN428:AQ428"/>
    <mergeCell ref="AR428:AU428"/>
    <mergeCell ref="AV428:AY428"/>
    <mergeCell ref="AZ428:BC428"/>
    <mergeCell ref="AV430:AY430"/>
    <mergeCell ref="BD428:BF428"/>
    <mergeCell ref="O429:R429"/>
    <mergeCell ref="S429:V429"/>
    <mergeCell ref="W429:Z429"/>
    <mergeCell ref="AE429:AG429"/>
    <mergeCell ref="AH429:AJ429"/>
    <mergeCell ref="AN429:AQ429"/>
    <mergeCell ref="AR429:AU429"/>
    <mergeCell ref="AV429:AY429"/>
    <mergeCell ref="AE430:AG430"/>
    <mergeCell ref="AH430:AJ430"/>
    <mergeCell ref="AN430:AQ430"/>
    <mergeCell ref="AR430:AU430"/>
    <mergeCell ref="AK428:AM431"/>
    <mergeCell ref="AE428:AG428"/>
    <mergeCell ref="AH428:AJ428"/>
    <mergeCell ref="L430:N431"/>
    <mergeCell ref="O430:R430"/>
    <mergeCell ref="S430:V430"/>
    <mergeCell ref="W430:Z430"/>
    <mergeCell ref="AH431:AJ431"/>
    <mergeCell ref="AN431:AQ431"/>
    <mergeCell ref="AR431:AU431"/>
    <mergeCell ref="AV431:AY431"/>
    <mergeCell ref="O431:R431"/>
    <mergeCell ref="S431:V431"/>
    <mergeCell ref="W431:Z431"/>
    <mergeCell ref="AE431:AG431"/>
    <mergeCell ref="AC428:AD431"/>
    <mergeCell ref="AZ431:BC431"/>
    <mergeCell ref="BD431:BF431"/>
    <mergeCell ref="BG428:BI431"/>
    <mergeCell ref="BJ428:BL431"/>
    <mergeCell ref="AZ430:BC430"/>
    <mergeCell ref="BD430:BF430"/>
    <mergeCell ref="BD429:BF429"/>
    <mergeCell ref="AZ429:BC429"/>
    <mergeCell ref="B432:D435"/>
    <mergeCell ref="E432:H435"/>
    <mergeCell ref="I432:K435"/>
    <mergeCell ref="AA432:AB435"/>
    <mergeCell ref="L432:N433"/>
    <mergeCell ref="O432:R432"/>
    <mergeCell ref="S432:V432"/>
    <mergeCell ref="W432:Z432"/>
    <mergeCell ref="AN432:AQ432"/>
    <mergeCell ref="AR432:AU432"/>
    <mergeCell ref="AV432:AY432"/>
    <mergeCell ref="AZ432:BC432"/>
    <mergeCell ref="AV434:AY434"/>
    <mergeCell ref="BD432:BF432"/>
    <mergeCell ref="O433:R433"/>
    <mergeCell ref="S433:V433"/>
    <mergeCell ref="W433:Z433"/>
    <mergeCell ref="AE433:AG433"/>
    <mergeCell ref="AH433:AJ433"/>
    <mergeCell ref="AN433:AQ433"/>
    <mergeCell ref="AR433:AU433"/>
    <mergeCell ref="AV433:AY433"/>
    <mergeCell ref="AE434:AG434"/>
    <mergeCell ref="AH434:AJ434"/>
    <mergeCell ref="AN434:AQ434"/>
    <mergeCell ref="AR434:AU434"/>
    <mergeCell ref="AK432:AM435"/>
    <mergeCell ref="AE432:AG432"/>
    <mergeCell ref="AH432:AJ432"/>
    <mergeCell ref="L434:N435"/>
    <mergeCell ref="O434:R434"/>
    <mergeCell ref="S434:V434"/>
    <mergeCell ref="W434:Z434"/>
    <mergeCell ref="AH435:AJ435"/>
    <mergeCell ref="AN435:AQ435"/>
    <mergeCell ref="AR435:AU435"/>
    <mergeCell ref="AV435:AY435"/>
    <mergeCell ref="O435:R435"/>
    <mergeCell ref="S435:V435"/>
    <mergeCell ref="W435:Z435"/>
    <mergeCell ref="AE435:AG435"/>
    <mergeCell ref="AC432:AD435"/>
    <mergeCell ref="AZ435:BC435"/>
    <mergeCell ref="BD435:BF435"/>
    <mergeCell ref="BG432:BI435"/>
    <mergeCell ref="BJ432:BL435"/>
    <mergeCell ref="AZ434:BC434"/>
    <mergeCell ref="BD434:BF434"/>
    <mergeCell ref="BD433:BF433"/>
    <mergeCell ref="AZ433:BC433"/>
    <mergeCell ref="B436:D439"/>
    <mergeCell ref="E436:H439"/>
    <mergeCell ref="I436:K439"/>
    <mergeCell ref="AA436:AB439"/>
    <mergeCell ref="L436:N437"/>
    <mergeCell ref="O436:R436"/>
    <mergeCell ref="S436:V436"/>
    <mergeCell ref="W436:Z436"/>
    <mergeCell ref="AN436:AQ436"/>
    <mergeCell ref="AR436:AU436"/>
    <mergeCell ref="AV436:AY436"/>
    <mergeCell ref="AZ436:BC436"/>
    <mergeCell ref="AV438:AY438"/>
    <mergeCell ref="BD436:BF436"/>
    <mergeCell ref="O437:R437"/>
    <mergeCell ref="S437:V437"/>
    <mergeCell ref="W437:Z437"/>
    <mergeCell ref="AE437:AG437"/>
    <mergeCell ref="AH437:AJ437"/>
    <mergeCell ref="AN437:AQ437"/>
    <mergeCell ref="AR437:AU437"/>
    <mergeCell ref="AV437:AY437"/>
    <mergeCell ref="AE438:AG438"/>
    <mergeCell ref="AH438:AJ438"/>
    <mergeCell ref="AN438:AQ438"/>
    <mergeCell ref="AR438:AU438"/>
    <mergeCell ref="AK436:AM439"/>
    <mergeCell ref="AE436:AG436"/>
    <mergeCell ref="AH436:AJ436"/>
    <mergeCell ref="L438:N439"/>
    <mergeCell ref="O438:R438"/>
    <mergeCell ref="S438:V438"/>
    <mergeCell ref="W438:Z438"/>
    <mergeCell ref="AH439:AJ439"/>
    <mergeCell ref="AN439:AQ439"/>
    <mergeCell ref="AR439:AU439"/>
    <mergeCell ref="AV439:AY439"/>
    <mergeCell ref="O439:R439"/>
    <mergeCell ref="S439:V439"/>
    <mergeCell ref="W439:Z439"/>
    <mergeCell ref="AE439:AG439"/>
    <mergeCell ref="AC436:AD439"/>
    <mergeCell ref="AZ439:BC439"/>
    <mergeCell ref="BD439:BF439"/>
    <mergeCell ref="BG436:BI439"/>
    <mergeCell ref="BJ436:BL439"/>
    <mergeCell ref="AZ438:BC438"/>
    <mergeCell ref="BD438:BF438"/>
    <mergeCell ref="BD437:BF437"/>
    <mergeCell ref="AZ437:BC437"/>
    <mergeCell ref="B440:D443"/>
    <mergeCell ref="E440:H443"/>
    <mergeCell ref="I440:K443"/>
    <mergeCell ref="AA440:AB443"/>
    <mergeCell ref="L440:N441"/>
    <mergeCell ref="O440:R440"/>
    <mergeCell ref="S440:V440"/>
    <mergeCell ref="W440:Z440"/>
    <mergeCell ref="AN440:AQ440"/>
    <mergeCell ref="AR440:AU440"/>
    <mergeCell ref="AV440:AY440"/>
    <mergeCell ref="AZ440:BC440"/>
    <mergeCell ref="AV442:AY442"/>
    <mergeCell ref="BD440:BF440"/>
    <mergeCell ref="O441:R441"/>
    <mergeCell ref="S441:V441"/>
    <mergeCell ref="W441:Z441"/>
    <mergeCell ref="AE441:AG441"/>
    <mergeCell ref="AH441:AJ441"/>
    <mergeCell ref="AN441:AQ441"/>
    <mergeCell ref="AR441:AU441"/>
    <mergeCell ref="AV441:AY441"/>
    <mergeCell ref="AE442:AG442"/>
    <mergeCell ref="AH442:AJ442"/>
    <mergeCell ref="AN442:AQ442"/>
    <mergeCell ref="AR442:AU442"/>
    <mergeCell ref="AK440:AM443"/>
    <mergeCell ref="AE440:AG440"/>
    <mergeCell ref="AH440:AJ440"/>
    <mergeCell ref="L442:N443"/>
    <mergeCell ref="O442:R442"/>
    <mergeCell ref="S442:V442"/>
    <mergeCell ref="W442:Z442"/>
    <mergeCell ref="AH443:AJ443"/>
    <mergeCell ref="AN443:AQ443"/>
    <mergeCell ref="AR443:AU443"/>
    <mergeCell ref="AV443:AY443"/>
    <mergeCell ref="O443:R443"/>
    <mergeCell ref="S443:V443"/>
    <mergeCell ref="W443:Z443"/>
    <mergeCell ref="AE443:AG443"/>
    <mergeCell ref="AC440:AD443"/>
    <mergeCell ref="AZ443:BC443"/>
    <mergeCell ref="BD443:BF443"/>
    <mergeCell ref="BG440:BI443"/>
    <mergeCell ref="BJ440:BL443"/>
    <mergeCell ref="AZ442:BC442"/>
    <mergeCell ref="BD442:BF442"/>
    <mergeCell ref="BD441:BF441"/>
    <mergeCell ref="AZ441:BC441"/>
    <mergeCell ref="B444:D447"/>
    <mergeCell ref="E444:H447"/>
    <mergeCell ref="I444:K447"/>
    <mergeCell ref="AA444:AB447"/>
    <mergeCell ref="L444:N445"/>
    <mergeCell ref="O444:R444"/>
    <mergeCell ref="S444:V444"/>
    <mergeCell ref="W444:Z444"/>
    <mergeCell ref="AN444:AQ444"/>
    <mergeCell ref="AR444:AU444"/>
    <mergeCell ref="AV444:AY444"/>
    <mergeCell ref="AZ444:BC444"/>
    <mergeCell ref="AV446:AY446"/>
    <mergeCell ref="BD444:BF444"/>
    <mergeCell ref="O445:R445"/>
    <mergeCell ref="S445:V445"/>
    <mergeCell ref="W445:Z445"/>
    <mergeCell ref="AE445:AG445"/>
    <mergeCell ref="AH445:AJ445"/>
    <mergeCell ref="AN445:AQ445"/>
    <mergeCell ref="AR445:AU445"/>
    <mergeCell ref="AV445:AY445"/>
    <mergeCell ref="AE446:AG446"/>
    <mergeCell ref="AH446:AJ446"/>
    <mergeCell ref="AN446:AQ446"/>
    <mergeCell ref="AR446:AU446"/>
    <mergeCell ref="AK444:AM447"/>
    <mergeCell ref="AE444:AG444"/>
    <mergeCell ref="AH444:AJ444"/>
    <mergeCell ref="L446:N447"/>
    <mergeCell ref="O446:R446"/>
    <mergeCell ref="S446:V446"/>
    <mergeCell ref="W446:Z446"/>
    <mergeCell ref="AH447:AJ447"/>
    <mergeCell ref="AN447:AQ447"/>
    <mergeCell ref="AR447:AU447"/>
    <mergeCell ref="AV447:AY447"/>
    <mergeCell ref="O447:R447"/>
    <mergeCell ref="S447:V447"/>
    <mergeCell ref="W447:Z447"/>
    <mergeCell ref="AE447:AG447"/>
    <mergeCell ref="AC444:AD447"/>
    <mergeCell ref="AZ447:BC447"/>
    <mergeCell ref="BD447:BF447"/>
    <mergeCell ref="BG444:BI447"/>
    <mergeCell ref="BJ444:BL447"/>
    <mergeCell ref="AZ446:BC446"/>
    <mergeCell ref="BD446:BF446"/>
    <mergeCell ref="BD445:BF445"/>
    <mergeCell ref="AZ445:BC445"/>
    <mergeCell ref="B448:D451"/>
    <mergeCell ref="E448:H451"/>
    <mergeCell ref="I448:K451"/>
    <mergeCell ref="AA448:AB451"/>
    <mergeCell ref="L448:N449"/>
    <mergeCell ref="O448:R448"/>
    <mergeCell ref="S448:V448"/>
    <mergeCell ref="W448:Z448"/>
    <mergeCell ref="AN448:AQ448"/>
    <mergeCell ref="AR448:AU448"/>
    <mergeCell ref="AV448:AY448"/>
    <mergeCell ref="AZ448:BC448"/>
    <mergeCell ref="AV450:AY450"/>
    <mergeCell ref="BD448:BF448"/>
    <mergeCell ref="O449:R449"/>
    <mergeCell ref="S449:V449"/>
    <mergeCell ref="W449:Z449"/>
    <mergeCell ref="AE449:AG449"/>
    <mergeCell ref="AH449:AJ449"/>
    <mergeCell ref="AN449:AQ449"/>
    <mergeCell ref="AR449:AU449"/>
    <mergeCell ref="AV449:AY449"/>
    <mergeCell ref="AE450:AG450"/>
    <mergeCell ref="AH450:AJ450"/>
    <mergeCell ref="AN450:AQ450"/>
    <mergeCell ref="AR450:AU450"/>
    <mergeCell ref="AK448:AM451"/>
    <mergeCell ref="AE448:AG448"/>
    <mergeCell ref="AH448:AJ448"/>
    <mergeCell ref="L450:N451"/>
    <mergeCell ref="O450:R450"/>
    <mergeCell ref="S450:V450"/>
    <mergeCell ref="W450:Z450"/>
    <mergeCell ref="AH451:AJ451"/>
    <mergeCell ref="AN451:AQ451"/>
    <mergeCell ref="AR451:AU451"/>
    <mergeCell ref="AV451:AY451"/>
    <mergeCell ref="O451:R451"/>
    <mergeCell ref="S451:V451"/>
    <mergeCell ref="W451:Z451"/>
    <mergeCell ref="AE451:AG451"/>
    <mergeCell ref="AC448:AD451"/>
    <mergeCell ref="AZ451:BC451"/>
    <mergeCell ref="BD451:BF451"/>
    <mergeCell ref="BG448:BI451"/>
    <mergeCell ref="BJ448:BL451"/>
    <mergeCell ref="AZ450:BC450"/>
    <mergeCell ref="BD450:BF450"/>
    <mergeCell ref="BD449:BF449"/>
    <mergeCell ref="AZ449:BC449"/>
    <mergeCell ref="B452:D455"/>
    <mergeCell ref="E452:H455"/>
    <mergeCell ref="I452:K455"/>
    <mergeCell ref="AA452:AB455"/>
    <mergeCell ref="L452:N453"/>
    <mergeCell ref="O452:R452"/>
    <mergeCell ref="S452:V452"/>
    <mergeCell ref="W452:Z452"/>
    <mergeCell ref="AN452:AQ452"/>
    <mergeCell ref="AR452:AU452"/>
    <mergeCell ref="AV452:AY452"/>
    <mergeCell ref="AZ452:BC452"/>
    <mergeCell ref="AV454:AY454"/>
    <mergeCell ref="BD452:BF452"/>
    <mergeCell ref="O453:R453"/>
    <mergeCell ref="S453:V453"/>
    <mergeCell ref="W453:Z453"/>
    <mergeCell ref="AE453:AG453"/>
    <mergeCell ref="AH453:AJ453"/>
    <mergeCell ref="AN453:AQ453"/>
    <mergeCell ref="AR453:AU453"/>
    <mergeCell ref="AV453:AY453"/>
    <mergeCell ref="AE454:AG454"/>
    <mergeCell ref="AH454:AJ454"/>
    <mergeCell ref="AN454:AQ454"/>
    <mergeCell ref="AR454:AU454"/>
    <mergeCell ref="AK452:AM455"/>
    <mergeCell ref="AE452:AG452"/>
    <mergeCell ref="AH452:AJ452"/>
    <mergeCell ref="L454:N455"/>
    <mergeCell ref="O454:R454"/>
    <mergeCell ref="S454:V454"/>
    <mergeCell ref="W454:Z454"/>
    <mergeCell ref="AH455:AJ455"/>
    <mergeCell ref="AN455:AQ455"/>
    <mergeCell ref="AR455:AU455"/>
    <mergeCell ref="AV455:AY455"/>
    <mergeCell ref="O455:R455"/>
    <mergeCell ref="S455:V455"/>
    <mergeCell ref="W455:Z455"/>
    <mergeCell ref="AE455:AG455"/>
    <mergeCell ref="AC452:AD455"/>
    <mergeCell ref="AZ455:BC455"/>
    <mergeCell ref="BD455:BF455"/>
    <mergeCell ref="BG452:BI455"/>
    <mergeCell ref="BJ452:BL455"/>
    <mergeCell ref="AZ454:BC454"/>
    <mergeCell ref="BD454:BF454"/>
    <mergeCell ref="BD453:BF453"/>
    <mergeCell ref="AZ453:BC453"/>
    <mergeCell ref="B456:D459"/>
    <mergeCell ref="E456:H459"/>
    <mergeCell ref="I456:K459"/>
    <mergeCell ref="AA456:AB459"/>
    <mergeCell ref="L456:N457"/>
    <mergeCell ref="O456:R456"/>
    <mergeCell ref="S456:V456"/>
    <mergeCell ref="W456:Z456"/>
    <mergeCell ref="AN456:AQ456"/>
    <mergeCell ref="AR456:AU456"/>
    <mergeCell ref="AV456:AY456"/>
    <mergeCell ref="AZ456:BC456"/>
    <mergeCell ref="AV458:AY458"/>
    <mergeCell ref="BD456:BF456"/>
    <mergeCell ref="O457:R457"/>
    <mergeCell ref="S457:V457"/>
    <mergeCell ref="W457:Z457"/>
    <mergeCell ref="AE457:AG457"/>
    <mergeCell ref="AH457:AJ457"/>
    <mergeCell ref="AN457:AQ457"/>
    <mergeCell ref="AR457:AU457"/>
    <mergeCell ref="AV457:AY457"/>
    <mergeCell ref="AE458:AG458"/>
    <mergeCell ref="AH458:AJ458"/>
    <mergeCell ref="AN458:AQ458"/>
    <mergeCell ref="AR458:AU458"/>
    <mergeCell ref="AK456:AM459"/>
    <mergeCell ref="AE456:AG456"/>
    <mergeCell ref="AH456:AJ456"/>
    <mergeCell ref="L458:N459"/>
    <mergeCell ref="O458:R458"/>
    <mergeCell ref="S458:V458"/>
    <mergeCell ref="W458:Z458"/>
    <mergeCell ref="AH459:AJ459"/>
    <mergeCell ref="AN459:AQ459"/>
    <mergeCell ref="AR459:AU459"/>
    <mergeCell ref="AV459:AY459"/>
    <mergeCell ref="O459:R459"/>
    <mergeCell ref="S459:V459"/>
    <mergeCell ref="W459:Z459"/>
    <mergeCell ref="AE459:AG459"/>
    <mergeCell ref="AC456:AD459"/>
    <mergeCell ref="AZ459:BC459"/>
    <mergeCell ref="BD459:BF459"/>
    <mergeCell ref="BG456:BI459"/>
    <mergeCell ref="BJ456:BL459"/>
    <mergeCell ref="AZ458:BC458"/>
    <mergeCell ref="BD458:BF458"/>
    <mergeCell ref="BD457:BF457"/>
    <mergeCell ref="AZ457:BC457"/>
    <mergeCell ref="B460:D463"/>
    <mergeCell ref="E460:H463"/>
    <mergeCell ref="I460:K463"/>
    <mergeCell ref="AA460:AB463"/>
    <mergeCell ref="L460:N461"/>
    <mergeCell ref="O460:R460"/>
    <mergeCell ref="S460:V460"/>
    <mergeCell ref="W460:Z460"/>
    <mergeCell ref="AN460:AQ460"/>
    <mergeCell ref="AR460:AU460"/>
    <mergeCell ref="AV460:AY460"/>
    <mergeCell ref="AZ460:BC460"/>
    <mergeCell ref="AV462:AY462"/>
    <mergeCell ref="BD460:BF460"/>
    <mergeCell ref="O461:R461"/>
    <mergeCell ref="S461:V461"/>
    <mergeCell ref="W461:Z461"/>
    <mergeCell ref="AE461:AG461"/>
    <mergeCell ref="AH461:AJ461"/>
    <mergeCell ref="AN461:AQ461"/>
    <mergeCell ref="AR461:AU461"/>
    <mergeCell ref="AV461:AY461"/>
    <mergeCell ref="AE462:AG462"/>
    <mergeCell ref="AH462:AJ462"/>
    <mergeCell ref="AN462:AQ462"/>
    <mergeCell ref="AR462:AU462"/>
    <mergeCell ref="AK460:AM463"/>
    <mergeCell ref="AE460:AG460"/>
    <mergeCell ref="AH460:AJ460"/>
    <mergeCell ref="L462:N463"/>
    <mergeCell ref="O462:R462"/>
    <mergeCell ref="S462:V462"/>
    <mergeCell ref="W462:Z462"/>
    <mergeCell ref="AH463:AJ463"/>
    <mergeCell ref="AN463:AQ463"/>
    <mergeCell ref="AR463:AU463"/>
    <mergeCell ref="AV463:AY463"/>
    <mergeCell ref="O463:R463"/>
    <mergeCell ref="S463:V463"/>
    <mergeCell ref="W463:Z463"/>
    <mergeCell ref="AE463:AG463"/>
    <mergeCell ref="AC460:AD463"/>
    <mergeCell ref="AZ463:BC463"/>
    <mergeCell ref="BD463:BF463"/>
    <mergeCell ref="BG460:BI463"/>
    <mergeCell ref="BJ460:BL463"/>
    <mergeCell ref="AZ462:BC462"/>
    <mergeCell ref="BD462:BF462"/>
    <mergeCell ref="BD461:BF461"/>
    <mergeCell ref="AZ461:BC461"/>
    <mergeCell ref="B464:D467"/>
    <mergeCell ref="E464:H467"/>
    <mergeCell ref="I464:K467"/>
    <mergeCell ref="AA464:AB467"/>
    <mergeCell ref="L464:N465"/>
    <mergeCell ref="O464:R464"/>
    <mergeCell ref="S464:V464"/>
    <mergeCell ref="W464:Z464"/>
    <mergeCell ref="AN464:AQ464"/>
    <mergeCell ref="AR464:AU464"/>
    <mergeCell ref="AV464:AY464"/>
    <mergeCell ref="AZ464:BC464"/>
    <mergeCell ref="AV466:AY466"/>
    <mergeCell ref="BD464:BF464"/>
    <mergeCell ref="O465:R465"/>
    <mergeCell ref="S465:V465"/>
    <mergeCell ref="W465:Z465"/>
    <mergeCell ref="AE465:AG465"/>
    <mergeCell ref="AH465:AJ465"/>
    <mergeCell ref="AN465:AQ465"/>
    <mergeCell ref="AR465:AU465"/>
    <mergeCell ref="AV465:AY465"/>
    <mergeCell ref="AE466:AG466"/>
    <mergeCell ref="AH466:AJ466"/>
    <mergeCell ref="AN466:AQ466"/>
    <mergeCell ref="AR466:AU466"/>
    <mergeCell ref="AK464:AM467"/>
    <mergeCell ref="AE464:AG464"/>
    <mergeCell ref="AH464:AJ464"/>
    <mergeCell ref="L466:N467"/>
    <mergeCell ref="O466:R466"/>
    <mergeCell ref="S466:V466"/>
    <mergeCell ref="W466:Z466"/>
    <mergeCell ref="AH467:AJ467"/>
    <mergeCell ref="AN467:AQ467"/>
    <mergeCell ref="AR467:AU467"/>
    <mergeCell ref="AV467:AY467"/>
    <mergeCell ref="O467:R467"/>
    <mergeCell ref="S467:V467"/>
    <mergeCell ref="W467:Z467"/>
    <mergeCell ref="AE467:AG467"/>
    <mergeCell ref="AC464:AD467"/>
    <mergeCell ref="AZ467:BC467"/>
    <mergeCell ref="BD467:BF467"/>
    <mergeCell ref="BG464:BI467"/>
    <mergeCell ref="BJ464:BL467"/>
    <mergeCell ref="AZ466:BC466"/>
    <mergeCell ref="BD466:BF466"/>
    <mergeCell ref="BD465:BF465"/>
    <mergeCell ref="AZ465:BC465"/>
    <mergeCell ref="B468:D471"/>
    <mergeCell ref="E468:H471"/>
    <mergeCell ref="I468:K471"/>
    <mergeCell ref="AA468:AB471"/>
    <mergeCell ref="L468:N469"/>
    <mergeCell ref="O468:R468"/>
    <mergeCell ref="S468:V468"/>
    <mergeCell ref="W468:Z468"/>
    <mergeCell ref="AN468:AQ468"/>
    <mergeCell ref="AR468:AU468"/>
    <mergeCell ref="AV468:AY468"/>
    <mergeCell ref="AZ468:BC468"/>
    <mergeCell ref="AV470:AY470"/>
    <mergeCell ref="BD468:BF468"/>
    <mergeCell ref="O469:R469"/>
    <mergeCell ref="S469:V469"/>
    <mergeCell ref="W469:Z469"/>
    <mergeCell ref="AE469:AG469"/>
    <mergeCell ref="AH469:AJ469"/>
    <mergeCell ref="AN469:AQ469"/>
    <mergeCell ref="AR469:AU469"/>
    <mergeCell ref="AV469:AY469"/>
    <mergeCell ref="AE470:AG470"/>
    <mergeCell ref="AH470:AJ470"/>
    <mergeCell ref="AN470:AQ470"/>
    <mergeCell ref="AR470:AU470"/>
    <mergeCell ref="AK468:AM471"/>
    <mergeCell ref="AE468:AG468"/>
    <mergeCell ref="AH468:AJ468"/>
    <mergeCell ref="L470:N471"/>
    <mergeCell ref="O470:R470"/>
    <mergeCell ref="S470:V470"/>
    <mergeCell ref="W470:Z470"/>
    <mergeCell ref="AH471:AJ471"/>
    <mergeCell ref="AN471:AQ471"/>
    <mergeCell ref="AR471:AU471"/>
    <mergeCell ref="AV471:AY471"/>
    <mergeCell ref="O471:R471"/>
    <mergeCell ref="S471:V471"/>
    <mergeCell ref="W471:Z471"/>
    <mergeCell ref="AE471:AG471"/>
    <mergeCell ref="AC468:AD471"/>
    <mergeCell ref="AZ471:BC471"/>
    <mergeCell ref="BD471:BF471"/>
    <mergeCell ref="BG468:BI471"/>
    <mergeCell ref="BJ468:BL471"/>
    <mergeCell ref="AZ470:BC470"/>
    <mergeCell ref="BD470:BF470"/>
    <mergeCell ref="BD469:BF469"/>
    <mergeCell ref="AZ469:BC469"/>
    <mergeCell ref="B472:D475"/>
    <mergeCell ref="E472:H475"/>
    <mergeCell ref="I472:K475"/>
    <mergeCell ref="AA472:AB475"/>
    <mergeCell ref="L472:N473"/>
    <mergeCell ref="O472:R472"/>
    <mergeCell ref="S472:V472"/>
    <mergeCell ref="W472:Z472"/>
    <mergeCell ref="AN472:AQ472"/>
    <mergeCell ref="AR472:AU472"/>
    <mergeCell ref="AV472:AY472"/>
    <mergeCell ref="AZ472:BC472"/>
    <mergeCell ref="AV474:AY474"/>
    <mergeCell ref="BD472:BF472"/>
    <mergeCell ref="O473:R473"/>
    <mergeCell ref="S473:V473"/>
    <mergeCell ref="W473:Z473"/>
    <mergeCell ref="AE473:AG473"/>
    <mergeCell ref="AH473:AJ473"/>
    <mergeCell ref="AN473:AQ473"/>
    <mergeCell ref="AR473:AU473"/>
    <mergeCell ref="AV473:AY473"/>
    <mergeCell ref="AE474:AG474"/>
    <mergeCell ref="AH474:AJ474"/>
    <mergeCell ref="AN474:AQ474"/>
    <mergeCell ref="AR474:AU474"/>
    <mergeCell ref="AK472:AM475"/>
    <mergeCell ref="AE472:AG472"/>
    <mergeCell ref="AH472:AJ472"/>
    <mergeCell ref="L474:N475"/>
    <mergeCell ref="O474:R474"/>
    <mergeCell ref="S474:V474"/>
    <mergeCell ref="W474:Z474"/>
    <mergeCell ref="AH475:AJ475"/>
    <mergeCell ref="AN475:AQ475"/>
    <mergeCell ref="AR475:AU475"/>
    <mergeCell ref="AV475:AY475"/>
    <mergeCell ref="O475:R475"/>
    <mergeCell ref="S475:V475"/>
    <mergeCell ref="W475:Z475"/>
    <mergeCell ref="AE475:AG475"/>
    <mergeCell ref="AC472:AD475"/>
    <mergeCell ref="AZ475:BC475"/>
    <mergeCell ref="BD475:BF475"/>
    <mergeCell ref="BG472:BI475"/>
    <mergeCell ref="BJ472:BL475"/>
    <mergeCell ref="AZ474:BC474"/>
    <mergeCell ref="BD474:BF474"/>
    <mergeCell ref="BD473:BF473"/>
    <mergeCell ref="AZ473:BC473"/>
    <mergeCell ref="B476:D479"/>
    <mergeCell ref="E476:H479"/>
    <mergeCell ref="I476:K479"/>
    <mergeCell ref="AA476:AB479"/>
    <mergeCell ref="L476:N477"/>
    <mergeCell ref="O476:R476"/>
    <mergeCell ref="S476:V476"/>
    <mergeCell ref="W476:Z476"/>
    <mergeCell ref="AN476:AQ476"/>
    <mergeCell ref="AR476:AU476"/>
    <mergeCell ref="AV476:AY476"/>
    <mergeCell ref="AZ476:BC476"/>
    <mergeCell ref="AV478:AY478"/>
    <mergeCell ref="BD476:BF476"/>
    <mergeCell ref="O477:R477"/>
    <mergeCell ref="S477:V477"/>
    <mergeCell ref="W477:Z477"/>
    <mergeCell ref="AE477:AG477"/>
    <mergeCell ref="AH477:AJ477"/>
    <mergeCell ref="AN477:AQ477"/>
    <mergeCell ref="AR477:AU477"/>
    <mergeCell ref="AV477:AY477"/>
    <mergeCell ref="AE478:AG478"/>
    <mergeCell ref="AH478:AJ478"/>
    <mergeCell ref="AN478:AQ478"/>
    <mergeCell ref="AR478:AU478"/>
    <mergeCell ref="AK476:AM479"/>
    <mergeCell ref="AE476:AG476"/>
    <mergeCell ref="AH476:AJ476"/>
    <mergeCell ref="L478:N479"/>
    <mergeCell ref="O478:R478"/>
    <mergeCell ref="S478:V478"/>
    <mergeCell ref="W478:Z478"/>
    <mergeCell ref="AH479:AJ479"/>
    <mergeCell ref="AN479:AQ479"/>
    <mergeCell ref="AR479:AU479"/>
    <mergeCell ref="AV479:AY479"/>
    <mergeCell ref="O479:R479"/>
    <mergeCell ref="S479:V479"/>
    <mergeCell ref="W479:Z479"/>
    <mergeCell ref="AE479:AG479"/>
    <mergeCell ref="AC476:AD479"/>
    <mergeCell ref="AZ479:BC479"/>
    <mergeCell ref="BD479:BF479"/>
    <mergeCell ref="BG476:BI479"/>
    <mergeCell ref="BJ476:BL479"/>
    <mergeCell ref="AZ478:BC478"/>
    <mergeCell ref="BD478:BF478"/>
    <mergeCell ref="BD477:BF477"/>
    <mergeCell ref="AZ477:BC477"/>
    <mergeCell ref="B480:D483"/>
    <mergeCell ref="E480:H483"/>
    <mergeCell ref="I480:K483"/>
    <mergeCell ref="AA480:AB483"/>
    <mergeCell ref="L480:N481"/>
    <mergeCell ref="O480:R480"/>
    <mergeCell ref="S480:V480"/>
    <mergeCell ref="W480:Z480"/>
    <mergeCell ref="AN480:AQ480"/>
    <mergeCell ref="AR480:AU480"/>
    <mergeCell ref="AV480:AY480"/>
    <mergeCell ref="AZ480:BC480"/>
    <mergeCell ref="AV482:AY482"/>
    <mergeCell ref="BD480:BF480"/>
    <mergeCell ref="O481:R481"/>
    <mergeCell ref="S481:V481"/>
    <mergeCell ref="W481:Z481"/>
    <mergeCell ref="AE481:AG481"/>
    <mergeCell ref="AH481:AJ481"/>
    <mergeCell ref="AN481:AQ481"/>
    <mergeCell ref="AR481:AU481"/>
    <mergeCell ref="AV481:AY481"/>
    <mergeCell ref="AE482:AG482"/>
    <mergeCell ref="AH482:AJ482"/>
    <mergeCell ref="AN482:AQ482"/>
    <mergeCell ref="AR482:AU482"/>
    <mergeCell ref="AK480:AM483"/>
    <mergeCell ref="AE480:AG480"/>
    <mergeCell ref="AH480:AJ480"/>
    <mergeCell ref="L482:N483"/>
    <mergeCell ref="O482:R482"/>
    <mergeCell ref="S482:V482"/>
    <mergeCell ref="W482:Z482"/>
    <mergeCell ref="AH483:AJ483"/>
    <mergeCell ref="AN483:AQ483"/>
    <mergeCell ref="AR483:AU483"/>
    <mergeCell ref="AV483:AY483"/>
    <mergeCell ref="O483:R483"/>
    <mergeCell ref="S483:V483"/>
    <mergeCell ref="W483:Z483"/>
    <mergeCell ref="AE483:AG483"/>
    <mergeCell ref="AC480:AD483"/>
    <mergeCell ref="AZ483:BC483"/>
    <mergeCell ref="BD483:BF483"/>
    <mergeCell ref="BG480:BI483"/>
    <mergeCell ref="BJ480:BL483"/>
    <mergeCell ref="AZ482:BC482"/>
    <mergeCell ref="BD482:BF482"/>
    <mergeCell ref="BD481:BF481"/>
    <mergeCell ref="AZ481:BC481"/>
    <mergeCell ref="B484:D487"/>
    <mergeCell ref="E484:H487"/>
    <mergeCell ref="I484:K487"/>
    <mergeCell ref="AA484:AB487"/>
    <mergeCell ref="L484:N485"/>
    <mergeCell ref="O484:R484"/>
    <mergeCell ref="S484:V484"/>
    <mergeCell ref="W484:Z484"/>
    <mergeCell ref="AN484:AQ484"/>
    <mergeCell ref="AR484:AU484"/>
    <mergeCell ref="AV484:AY484"/>
    <mergeCell ref="AZ484:BC484"/>
    <mergeCell ref="AV486:AY486"/>
    <mergeCell ref="BD484:BF484"/>
    <mergeCell ref="O485:R485"/>
    <mergeCell ref="S485:V485"/>
    <mergeCell ref="W485:Z485"/>
    <mergeCell ref="AE485:AG485"/>
    <mergeCell ref="AH485:AJ485"/>
    <mergeCell ref="AN485:AQ485"/>
    <mergeCell ref="AR485:AU485"/>
    <mergeCell ref="AV485:AY485"/>
    <mergeCell ref="AE486:AG486"/>
    <mergeCell ref="AH486:AJ486"/>
    <mergeCell ref="AN486:AQ486"/>
    <mergeCell ref="AR486:AU486"/>
    <mergeCell ref="AK484:AM487"/>
    <mergeCell ref="AE484:AG484"/>
    <mergeCell ref="AH484:AJ484"/>
    <mergeCell ref="L486:N487"/>
    <mergeCell ref="O486:R486"/>
    <mergeCell ref="S486:V486"/>
    <mergeCell ref="W486:Z486"/>
    <mergeCell ref="AH487:AJ487"/>
    <mergeCell ref="AN487:AQ487"/>
    <mergeCell ref="AR487:AU487"/>
    <mergeCell ref="AV487:AY487"/>
    <mergeCell ref="O487:R487"/>
    <mergeCell ref="S487:V487"/>
    <mergeCell ref="W487:Z487"/>
    <mergeCell ref="AE487:AG487"/>
    <mergeCell ref="AC484:AD487"/>
    <mergeCell ref="AZ487:BC487"/>
    <mergeCell ref="BD487:BF487"/>
    <mergeCell ref="BG484:BI487"/>
    <mergeCell ref="BJ484:BL487"/>
    <mergeCell ref="AZ486:BC486"/>
    <mergeCell ref="BD486:BF486"/>
    <mergeCell ref="BD485:BF485"/>
    <mergeCell ref="AZ485:BC485"/>
    <mergeCell ref="B488:D491"/>
    <mergeCell ref="E488:H491"/>
    <mergeCell ref="I488:K491"/>
    <mergeCell ref="AA488:AB491"/>
    <mergeCell ref="L488:N489"/>
    <mergeCell ref="O488:R488"/>
    <mergeCell ref="S488:V488"/>
    <mergeCell ref="W488:Z488"/>
    <mergeCell ref="AN488:AQ488"/>
    <mergeCell ref="AR488:AU488"/>
    <mergeCell ref="AV488:AY488"/>
    <mergeCell ref="AZ488:BC488"/>
    <mergeCell ref="AV490:AY490"/>
    <mergeCell ref="BD488:BF488"/>
    <mergeCell ref="O489:R489"/>
    <mergeCell ref="S489:V489"/>
    <mergeCell ref="W489:Z489"/>
    <mergeCell ref="AE489:AG489"/>
    <mergeCell ref="AH489:AJ489"/>
    <mergeCell ref="AN489:AQ489"/>
    <mergeCell ref="AR489:AU489"/>
    <mergeCell ref="AV489:AY489"/>
    <mergeCell ref="AE490:AG490"/>
    <mergeCell ref="AH490:AJ490"/>
    <mergeCell ref="AN490:AQ490"/>
    <mergeCell ref="AR490:AU490"/>
    <mergeCell ref="AK488:AM491"/>
    <mergeCell ref="AE488:AG488"/>
    <mergeCell ref="AH488:AJ488"/>
    <mergeCell ref="L490:N491"/>
    <mergeCell ref="O490:R490"/>
    <mergeCell ref="S490:V490"/>
    <mergeCell ref="W490:Z490"/>
    <mergeCell ref="AH491:AJ491"/>
    <mergeCell ref="AN491:AQ491"/>
    <mergeCell ref="AR491:AU491"/>
    <mergeCell ref="AV491:AY491"/>
    <mergeCell ref="O491:R491"/>
    <mergeCell ref="S491:V491"/>
    <mergeCell ref="W491:Z491"/>
    <mergeCell ref="AE491:AG491"/>
    <mergeCell ref="AC488:AD491"/>
    <mergeCell ref="AZ491:BC491"/>
    <mergeCell ref="BD491:BF491"/>
    <mergeCell ref="BG488:BI491"/>
    <mergeCell ref="BJ488:BL491"/>
    <mergeCell ref="AZ490:BC490"/>
    <mergeCell ref="BD490:BF490"/>
    <mergeCell ref="BD489:BF489"/>
    <mergeCell ref="AZ489:BC489"/>
    <mergeCell ref="B492:D495"/>
    <mergeCell ref="E492:H495"/>
    <mergeCell ref="I492:K495"/>
    <mergeCell ref="AA492:AB495"/>
    <mergeCell ref="L492:N493"/>
    <mergeCell ref="O492:R492"/>
    <mergeCell ref="S492:V492"/>
    <mergeCell ref="W492:Z492"/>
    <mergeCell ref="AN492:AQ492"/>
    <mergeCell ref="AR492:AU492"/>
    <mergeCell ref="AV492:AY492"/>
    <mergeCell ref="AZ492:BC492"/>
    <mergeCell ref="AV494:AY494"/>
    <mergeCell ref="BD492:BF492"/>
    <mergeCell ref="O493:R493"/>
    <mergeCell ref="S493:V493"/>
    <mergeCell ref="W493:Z493"/>
    <mergeCell ref="AE493:AG493"/>
    <mergeCell ref="AH493:AJ493"/>
    <mergeCell ref="AN493:AQ493"/>
    <mergeCell ref="AR493:AU493"/>
    <mergeCell ref="AV493:AY493"/>
    <mergeCell ref="AE494:AG494"/>
    <mergeCell ref="AH494:AJ494"/>
    <mergeCell ref="AN494:AQ494"/>
    <mergeCell ref="AR494:AU494"/>
    <mergeCell ref="AK492:AM495"/>
    <mergeCell ref="AE492:AG492"/>
    <mergeCell ref="AH492:AJ492"/>
    <mergeCell ref="L494:N495"/>
    <mergeCell ref="O494:R494"/>
    <mergeCell ref="S494:V494"/>
    <mergeCell ref="W494:Z494"/>
    <mergeCell ref="AH495:AJ495"/>
    <mergeCell ref="AN495:AQ495"/>
    <mergeCell ref="AR495:AU495"/>
    <mergeCell ref="AV495:AY495"/>
    <mergeCell ref="O495:R495"/>
    <mergeCell ref="S495:V495"/>
    <mergeCell ref="W495:Z495"/>
    <mergeCell ref="AE495:AG495"/>
    <mergeCell ref="AC492:AD495"/>
    <mergeCell ref="AZ495:BC495"/>
    <mergeCell ref="BD495:BF495"/>
    <mergeCell ref="BG492:BI495"/>
    <mergeCell ref="BJ492:BL495"/>
    <mergeCell ref="AZ494:BC494"/>
    <mergeCell ref="BD494:BF494"/>
    <mergeCell ref="BD493:BF493"/>
    <mergeCell ref="AZ493:BC493"/>
    <mergeCell ref="B496:D499"/>
    <mergeCell ref="E496:H499"/>
    <mergeCell ref="I496:K499"/>
    <mergeCell ref="AA496:AB499"/>
    <mergeCell ref="L496:N497"/>
    <mergeCell ref="O496:R496"/>
    <mergeCell ref="S496:V496"/>
    <mergeCell ref="W496:Z496"/>
    <mergeCell ref="AN496:AQ496"/>
    <mergeCell ref="AR496:AU496"/>
    <mergeCell ref="AV496:AY496"/>
    <mergeCell ref="AZ496:BC496"/>
    <mergeCell ref="AV498:AY498"/>
    <mergeCell ref="BD496:BF496"/>
    <mergeCell ref="O497:R497"/>
    <mergeCell ref="S497:V497"/>
    <mergeCell ref="W497:Z497"/>
    <mergeCell ref="AE497:AG497"/>
    <mergeCell ref="AH497:AJ497"/>
    <mergeCell ref="AN497:AQ497"/>
    <mergeCell ref="AR497:AU497"/>
    <mergeCell ref="AV497:AY497"/>
    <mergeCell ref="AE498:AG498"/>
    <mergeCell ref="AH498:AJ498"/>
    <mergeCell ref="AN498:AQ498"/>
    <mergeCell ref="AR498:AU498"/>
    <mergeCell ref="AK496:AM499"/>
    <mergeCell ref="AE496:AG496"/>
    <mergeCell ref="AH496:AJ496"/>
    <mergeCell ref="L498:N499"/>
    <mergeCell ref="O498:R498"/>
    <mergeCell ref="S498:V498"/>
    <mergeCell ref="W498:Z498"/>
    <mergeCell ref="AH499:AJ499"/>
    <mergeCell ref="AN499:AQ499"/>
    <mergeCell ref="AR499:AU499"/>
    <mergeCell ref="AV499:AY499"/>
    <mergeCell ref="O499:R499"/>
    <mergeCell ref="S499:V499"/>
    <mergeCell ref="W499:Z499"/>
    <mergeCell ref="AE499:AG499"/>
    <mergeCell ref="AC496:AD499"/>
    <mergeCell ref="AZ499:BC499"/>
    <mergeCell ref="BD499:BF499"/>
    <mergeCell ref="BG496:BI499"/>
    <mergeCell ref="BJ496:BL499"/>
    <mergeCell ref="AZ498:BC498"/>
    <mergeCell ref="BD498:BF498"/>
    <mergeCell ref="BD497:BF497"/>
    <mergeCell ref="AZ497:BC497"/>
    <mergeCell ref="B500:D503"/>
    <mergeCell ref="E500:H503"/>
    <mergeCell ref="I500:K503"/>
    <mergeCell ref="AA500:AB503"/>
    <mergeCell ref="L500:N501"/>
    <mergeCell ref="O500:R500"/>
    <mergeCell ref="S500:V500"/>
    <mergeCell ref="W500:Z500"/>
    <mergeCell ref="AN500:AQ500"/>
    <mergeCell ref="AR500:AU500"/>
    <mergeCell ref="AV500:AY500"/>
    <mergeCell ref="AZ500:BC500"/>
    <mergeCell ref="AV502:AY502"/>
    <mergeCell ref="BD500:BF500"/>
    <mergeCell ref="O501:R501"/>
    <mergeCell ref="S501:V501"/>
    <mergeCell ref="W501:Z501"/>
    <mergeCell ref="AE501:AG501"/>
    <mergeCell ref="AH501:AJ501"/>
    <mergeCell ref="AN501:AQ501"/>
    <mergeCell ref="AR501:AU501"/>
    <mergeCell ref="AV501:AY501"/>
    <mergeCell ref="AE502:AG502"/>
    <mergeCell ref="AH502:AJ502"/>
    <mergeCell ref="AN502:AQ502"/>
    <mergeCell ref="AR502:AU502"/>
    <mergeCell ref="AK500:AM503"/>
    <mergeCell ref="AE500:AG500"/>
    <mergeCell ref="AH500:AJ500"/>
    <mergeCell ref="L502:N503"/>
    <mergeCell ref="O502:R502"/>
    <mergeCell ref="S502:V502"/>
    <mergeCell ref="W502:Z502"/>
    <mergeCell ref="AH503:AJ503"/>
    <mergeCell ref="AN503:AQ503"/>
    <mergeCell ref="AR503:AU503"/>
    <mergeCell ref="AV503:AY503"/>
    <mergeCell ref="O503:R503"/>
    <mergeCell ref="S503:V503"/>
    <mergeCell ref="W503:Z503"/>
    <mergeCell ref="AE503:AG503"/>
    <mergeCell ref="AC500:AD503"/>
    <mergeCell ref="AZ503:BC503"/>
    <mergeCell ref="BD503:BF503"/>
    <mergeCell ref="BG500:BI503"/>
    <mergeCell ref="BJ500:BL503"/>
    <mergeCell ref="AZ502:BC502"/>
    <mergeCell ref="BD502:BF502"/>
    <mergeCell ref="BD501:BF501"/>
    <mergeCell ref="AZ501:BC501"/>
    <mergeCell ref="B504:D507"/>
    <mergeCell ref="E504:H507"/>
    <mergeCell ref="I504:K507"/>
    <mergeCell ref="AA504:AB507"/>
    <mergeCell ref="L504:N505"/>
    <mergeCell ref="O504:R504"/>
    <mergeCell ref="S504:V504"/>
    <mergeCell ref="W504:Z504"/>
    <mergeCell ref="AN504:AQ504"/>
    <mergeCell ref="AR504:AU504"/>
    <mergeCell ref="AV504:AY504"/>
    <mergeCell ref="AZ504:BC504"/>
    <mergeCell ref="AV506:AY506"/>
    <mergeCell ref="BD504:BF504"/>
    <mergeCell ref="O505:R505"/>
    <mergeCell ref="S505:V505"/>
    <mergeCell ref="W505:Z505"/>
    <mergeCell ref="AE505:AG505"/>
    <mergeCell ref="AH505:AJ505"/>
    <mergeCell ref="AN505:AQ505"/>
    <mergeCell ref="AR505:AU505"/>
    <mergeCell ref="AV505:AY505"/>
    <mergeCell ref="AE506:AG506"/>
    <mergeCell ref="AH506:AJ506"/>
    <mergeCell ref="AN506:AQ506"/>
    <mergeCell ref="AR506:AU506"/>
    <mergeCell ref="AK504:AM507"/>
    <mergeCell ref="AE504:AG504"/>
    <mergeCell ref="AH504:AJ504"/>
    <mergeCell ref="L506:N507"/>
    <mergeCell ref="O506:R506"/>
    <mergeCell ref="S506:V506"/>
    <mergeCell ref="W506:Z506"/>
    <mergeCell ref="AH507:AJ507"/>
    <mergeCell ref="AN507:AQ507"/>
    <mergeCell ref="AR507:AU507"/>
    <mergeCell ref="AV507:AY507"/>
    <mergeCell ref="O507:R507"/>
    <mergeCell ref="S507:V507"/>
    <mergeCell ref="W507:Z507"/>
    <mergeCell ref="AE507:AG507"/>
    <mergeCell ref="AC504:AD507"/>
    <mergeCell ref="AZ507:BC507"/>
    <mergeCell ref="BD507:BF507"/>
    <mergeCell ref="BG504:BI507"/>
    <mergeCell ref="BJ504:BL507"/>
    <mergeCell ref="AZ506:BC506"/>
    <mergeCell ref="BD506:BF506"/>
    <mergeCell ref="BD505:BF505"/>
    <mergeCell ref="AZ505:BC505"/>
    <mergeCell ref="B508:D511"/>
    <mergeCell ref="E508:H511"/>
    <mergeCell ref="I508:K511"/>
    <mergeCell ref="AA508:AB511"/>
    <mergeCell ref="L508:N509"/>
    <mergeCell ref="O508:R508"/>
    <mergeCell ref="S508:V508"/>
    <mergeCell ref="W508:Z508"/>
    <mergeCell ref="AN508:AQ508"/>
    <mergeCell ref="AR508:AU508"/>
    <mergeCell ref="AV508:AY508"/>
    <mergeCell ref="AZ508:BC508"/>
    <mergeCell ref="AV510:AY510"/>
    <mergeCell ref="BD508:BF508"/>
    <mergeCell ref="O509:R509"/>
    <mergeCell ref="S509:V509"/>
    <mergeCell ref="W509:Z509"/>
    <mergeCell ref="AE509:AG509"/>
    <mergeCell ref="AH509:AJ509"/>
    <mergeCell ref="AN509:AQ509"/>
    <mergeCell ref="AR509:AU509"/>
    <mergeCell ref="AV509:AY509"/>
    <mergeCell ref="AE510:AG510"/>
    <mergeCell ref="AH510:AJ510"/>
    <mergeCell ref="AN510:AQ510"/>
    <mergeCell ref="AR510:AU510"/>
    <mergeCell ref="AK508:AM511"/>
    <mergeCell ref="AE508:AG508"/>
    <mergeCell ref="AH508:AJ508"/>
    <mergeCell ref="L510:N511"/>
    <mergeCell ref="O510:R510"/>
    <mergeCell ref="S510:V510"/>
    <mergeCell ref="W510:Z510"/>
    <mergeCell ref="AH511:AJ511"/>
    <mergeCell ref="AN511:AQ511"/>
    <mergeCell ref="AR511:AU511"/>
    <mergeCell ref="AV511:AY511"/>
    <mergeCell ref="O511:R511"/>
    <mergeCell ref="S511:V511"/>
    <mergeCell ref="W511:Z511"/>
    <mergeCell ref="AE511:AG511"/>
    <mergeCell ref="AC508:AD511"/>
    <mergeCell ref="AZ511:BC511"/>
    <mergeCell ref="BD511:BF511"/>
    <mergeCell ref="BG508:BI511"/>
    <mergeCell ref="BJ508:BL511"/>
    <mergeCell ref="AZ510:BC510"/>
    <mergeCell ref="BD510:BF510"/>
    <mergeCell ref="BD509:BF509"/>
    <mergeCell ref="AZ509:BC509"/>
    <mergeCell ref="B512:D515"/>
    <mergeCell ref="E512:H515"/>
    <mergeCell ref="I512:K515"/>
    <mergeCell ref="AA512:AB515"/>
    <mergeCell ref="L512:N513"/>
    <mergeCell ref="O512:R512"/>
    <mergeCell ref="S512:V512"/>
    <mergeCell ref="W512:Z512"/>
    <mergeCell ref="AN512:AQ512"/>
    <mergeCell ref="AR512:AU512"/>
    <mergeCell ref="AV512:AY512"/>
    <mergeCell ref="AZ512:BC512"/>
    <mergeCell ref="AV514:AY514"/>
    <mergeCell ref="BD512:BF512"/>
    <mergeCell ref="O513:R513"/>
    <mergeCell ref="S513:V513"/>
    <mergeCell ref="W513:Z513"/>
    <mergeCell ref="AE513:AG513"/>
    <mergeCell ref="AH513:AJ513"/>
    <mergeCell ref="AN513:AQ513"/>
    <mergeCell ref="AR513:AU513"/>
    <mergeCell ref="AV513:AY513"/>
    <mergeCell ref="AE514:AG514"/>
    <mergeCell ref="AH514:AJ514"/>
    <mergeCell ref="AN514:AQ514"/>
    <mergeCell ref="AR514:AU514"/>
    <mergeCell ref="AK512:AM515"/>
    <mergeCell ref="AE512:AG512"/>
    <mergeCell ref="AH512:AJ512"/>
    <mergeCell ref="L514:N515"/>
    <mergeCell ref="O514:R514"/>
    <mergeCell ref="S514:V514"/>
    <mergeCell ref="W514:Z514"/>
    <mergeCell ref="AH515:AJ515"/>
    <mergeCell ref="AN515:AQ515"/>
    <mergeCell ref="AR515:AU515"/>
    <mergeCell ref="AV515:AY515"/>
    <mergeCell ref="O515:R515"/>
    <mergeCell ref="S515:V515"/>
    <mergeCell ref="W515:Z515"/>
    <mergeCell ref="AE515:AG515"/>
    <mergeCell ref="AC512:AD515"/>
    <mergeCell ref="AZ515:BC515"/>
    <mergeCell ref="BD515:BF515"/>
    <mergeCell ref="BG512:BI515"/>
    <mergeCell ref="BJ512:BL515"/>
    <mergeCell ref="AZ514:BC514"/>
    <mergeCell ref="BD514:BF514"/>
    <mergeCell ref="BD513:BF513"/>
    <mergeCell ref="AZ513:BC513"/>
    <mergeCell ref="B516:D519"/>
    <mergeCell ref="E516:H519"/>
    <mergeCell ref="I516:K519"/>
    <mergeCell ref="AA516:AB519"/>
    <mergeCell ref="L516:N517"/>
    <mergeCell ref="O516:R516"/>
    <mergeCell ref="S516:V516"/>
    <mergeCell ref="W516:Z516"/>
    <mergeCell ref="AN516:AQ516"/>
    <mergeCell ref="AR516:AU516"/>
    <mergeCell ref="AV516:AY516"/>
    <mergeCell ref="AZ516:BC516"/>
    <mergeCell ref="AV518:AY518"/>
    <mergeCell ref="BD516:BF516"/>
    <mergeCell ref="O517:R517"/>
    <mergeCell ref="S517:V517"/>
    <mergeCell ref="W517:Z517"/>
    <mergeCell ref="AE517:AG517"/>
    <mergeCell ref="AH517:AJ517"/>
    <mergeCell ref="AN517:AQ517"/>
    <mergeCell ref="AR517:AU517"/>
    <mergeCell ref="AV517:AY517"/>
    <mergeCell ref="AE518:AG518"/>
    <mergeCell ref="AH518:AJ518"/>
    <mergeCell ref="AN518:AQ518"/>
    <mergeCell ref="AR518:AU518"/>
    <mergeCell ref="AK516:AM519"/>
    <mergeCell ref="AE516:AG516"/>
    <mergeCell ref="AH516:AJ516"/>
    <mergeCell ref="L518:N519"/>
    <mergeCell ref="O518:R518"/>
    <mergeCell ref="S518:V518"/>
    <mergeCell ref="W518:Z518"/>
    <mergeCell ref="AH519:AJ519"/>
    <mergeCell ref="AN519:AQ519"/>
    <mergeCell ref="AR519:AU519"/>
    <mergeCell ref="AV519:AY519"/>
    <mergeCell ref="O519:R519"/>
    <mergeCell ref="S519:V519"/>
    <mergeCell ref="W519:Z519"/>
    <mergeCell ref="AE519:AG519"/>
    <mergeCell ref="AC516:AD519"/>
    <mergeCell ref="AZ519:BC519"/>
    <mergeCell ref="BD519:BF519"/>
    <mergeCell ref="BG516:BI519"/>
    <mergeCell ref="BJ516:BL519"/>
    <mergeCell ref="AZ518:BC518"/>
    <mergeCell ref="BD518:BF518"/>
    <mergeCell ref="BD517:BF517"/>
    <mergeCell ref="AZ517:BC517"/>
    <mergeCell ref="B520:D523"/>
    <mergeCell ref="E520:H523"/>
    <mergeCell ref="I520:K523"/>
    <mergeCell ref="AA520:AB523"/>
    <mergeCell ref="L520:N521"/>
    <mergeCell ref="O520:R520"/>
    <mergeCell ref="S520:V520"/>
    <mergeCell ref="W520:Z520"/>
    <mergeCell ref="AN520:AQ520"/>
    <mergeCell ref="AR520:AU520"/>
    <mergeCell ref="AV520:AY520"/>
    <mergeCell ref="AZ520:BC520"/>
    <mergeCell ref="AV522:AY522"/>
    <mergeCell ref="BD520:BF520"/>
    <mergeCell ref="O521:R521"/>
    <mergeCell ref="S521:V521"/>
    <mergeCell ref="W521:Z521"/>
    <mergeCell ref="AE521:AG521"/>
    <mergeCell ref="AH521:AJ521"/>
    <mergeCell ref="AN521:AQ521"/>
    <mergeCell ref="AR521:AU521"/>
    <mergeCell ref="AV521:AY521"/>
    <mergeCell ref="AE522:AG522"/>
    <mergeCell ref="AH522:AJ522"/>
    <mergeCell ref="AN522:AQ522"/>
    <mergeCell ref="AR522:AU522"/>
    <mergeCell ref="AK520:AM523"/>
    <mergeCell ref="AE520:AG520"/>
    <mergeCell ref="AH520:AJ520"/>
    <mergeCell ref="L522:N523"/>
    <mergeCell ref="O522:R522"/>
    <mergeCell ref="S522:V522"/>
    <mergeCell ref="W522:Z522"/>
    <mergeCell ref="AH523:AJ523"/>
    <mergeCell ref="AN523:AQ523"/>
    <mergeCell ref="AR523:AU523"/>
    <mergeCell ref="AV523:AY523"/>
    <mergeCell ref="O523:R523"/>
    <mergeCell ref="S523:V523"/>
    <mergeCell ref="W523:Z523"/>
    <mergeCell ref="AE523:AG523"/>
    <mergeCell ref="AC520:AD523"/>
    <mergeCell ref="AZ523:BC523"/>
    <mergeCell ref="BD523:BF523"/>
    <mergeCell ref="BG520:BI523"/>
    <mergeCell ref="BJ520:BL523"/>
    <mergeCell ref="AZ522:BC522"/>
    <mergeCell ref="BD522:BF522"/>
    <mergeCell ref="BD521:BF521"/>
    <mergeCell ref="AZ521:BC521"/>
    <mergeCell ref="B524:D527"/>
    <mergeCell ref="E524:H527"/>
    <mergeCell ref="I524:K527"/>
    <mergeCell ref="AA524:AB527"/>
    <mergeCell ref="L524:N525"/>
    <mergeCell ref="O524:R524"/>
    <mergeCell ref="S524:V524"/>
    <mergeCell ref="W524:Z524"/>
    <mergeCell ref="AN524:AQ524"/>
    <mergeCell ref="AR524:AU524"/>
    <mergeCell ref="AV524:AY524"/>
    <mergeCell ref="AZ524:BC524"/>
    <mergeCell ref="AV526:AY526"/>
    <mergeCell ref="BD524:BF524"/>
    <mergeCell ref="O525:R525"/>
    <mergeCell ref="S525:V525"/>
    <mergeCell ref="W525:Z525"/>
    <mergeCell ref="AE525:AG525"/>
    <mergeCell ref="AH525:AJ525"/>
    <mergeCell ref="AN525:AQ525"/>
    <mergeCell ref="AR525:AU525"/>
    <mergeCell ref="AV525:AY525"/>
    <mergeCell ref="AE526:AG526"/>
    <mergeCell ref="AH526:AJ526"/>
    <mergeCell ref="AN526:AQ526"/>
    <mergeCell ref="AR526:AU526"/>
    <mergeCell ref="AK524:AM527"/>
    <mergeCell ref="AE524:AG524"/>
    <mergeCell ref="AH524:AJ524"/>
    <mergeCell ref="L526:N527"/>
    <mergeCell ref="O526:R526"/>
    <mergeCell ref="S526:V526"/>
    <mergeCell ref="W526:Z526"/>
    <mergeCell ref="AH527:AJ527"/>
    <mergeCell ref="AN527:AQ527"/>
    <mergeCell ref="AR527:AU527"/>
    <mergeCell ref="AV527:AY527"/>
    <mergeCell ref="O527:R527"/>
    <mergeCell ref="S527:V527"/>
    <mergeCell ref="W527:Z527"/>
    <mergeCell ref="AE527:AG527"/>
    <mergeCell ref="AC524:AD527"/>
    <mergeCell ref="AZ527:BC527"/>
    <mergeCell ref="BD527:BF527"/>
    <mergeCell ref="BG524:BI527"/>
    <mergeCell ref="BJ524:BL527"/>
    <mergeCell ref="AZ526:BC526"/>
    <mergeCell ref="BD526:BF526"/>
    <mergeCell ref="BD525:BF525"/>
    <mergeCell ref="AZ525:BC525"/>
    <mergeCell ref="B528:D531"/>
    <mergeCell ref="E528:H531"/>
    <mergeCell ref="I528:K531"/>
    <mergeCell ref="AA528:AB531"/>
    <mergeCell ref="L528:N529"/>
    <mergeCell ref="O528:R528"/>
    <mergeCell ref="S528:V528"/>
    <mergeCell ref="W528:Z528"/>
    <mergeCell ref="AN528:AQ528"/>
    <mergeCell ref="AR528:AU528"/>
    <mergeCell ref="AV528:AY528"/>
    <mergeCell ref="AZ528:BC528"/>
    <mergeCell ref="AV530:AY530"/>
    <mergeCell ref="BD528:BF528"/>
    <mergeCell ref="O529:R529"/>
    <mergeCell ref="S529:V529"/>
    <mergeCell ref="W529:Z529"/>
    <mergeCell ref="AE529:AG529"/>
    <mergeCell ref="AH529:AJ529"/>
    <mergeCell ref="AN529:AQ529"/>
    <mergeCell ref="AR529:AU529"/>
    <mergeCell ref="AV529:AY529"/>
    <mergeCell ref="AE530:AG530"/>
    <mergeCell ref="AH530:AJ530"/>
    <mergeCell ref="AN530:AQ530"/>
    <mergeCell ref="AR530:AU530"/>
    <mergeCell ref="AK528:AM531"/>
    <mergeCell ref="AE528:AG528"/>
    <mergeCell ref="AH528:AJ528"/>
    <mergeCell ref="L530:N531"/>
    <mergeCell ref="O530:R530"/>
    <mergeCell ref="S530:V530"/>
    <mergeCell ref="W530:Z530"/>
    <mergeCell ref="AH531:AJ531"/>
    <mergeCell ref="AN531:AQ531"/>
    <mergeCell ref="AR531:AU531"/>
    <mergeCell ref="AV531:AY531"/>
    <mergeCell ref="O531:R531"/>
    <mergeCell ref="S531:V531"/>
    <mergeCell ref="W531:Z531"/>
    <mergeCell ref="AE531:AG531"/>
    <mergeCell ref="AC528:AD531"/>
    <mergeCell ref="AZ531:BC531"/>
    <mergeCell ref="BD531:BF531"/>
    <mergeCell ref="BG528:BI531"/>
    <mergeCell ref="BJ528:BL531"/>
    <mergeCell ref="AZ530:BC530"/>
    <mergeCell ref="BD530:BF530"/>
    <mergeCell ref="BD529:BF529"/>
    <mergeCell ref="AZ529:BC529"/>
    <mergeCell ref="B532:D535"/>
    <mergeCell ref="E532:H535"/>
    <mergeCell ref="I532:K535"/>
    <mergeCell ref="AA532:AB535"/>
    <mergeCell ref="L532:N533"/>
    <mergeCell ref="O532:R532"/>
    <mergeCell ref="S532:V532"/>
    <mergeCell ref="W532:Z532"/>
    <mergeCell ref="AN532:AQ532"/>
    <mergeCell ref="AR532:AU532"/>
    <mergeCell ref="AV532:AY532"/>
    <mergeCell ref="AZ532:BC532"/>
    <mergeCell ref="AV534:AY534"/>
    <mergeCell ref="BD532:BF532"/>
    <mergeCell ref="O533:R533"/>
    <mergeCell ref="S533:V533"/>
    <mergeCell ref="W533:Z533"/>
    <mergeCell ref="AE533:AG533"/>
    <mergeCell ref="AH533:AJ533"/>
    <mergeCell ref="AN533:AQ533"/>
    <mergeCell ref="AR533:AU533"/>
    <mergeCell ref="AV533:AY533"/>
    <mergeCell ref="AE534:AG534"/>
    <mergeCell ref="AH534:AJ534"/>
    <mergeCell ref="AN534:AQ534"/>
    <mergeCell ref="AR534:AU534"/>
    <mergeCell ref="AK532:AM535"/>
    <mergeCell ref="AE532:AG532"/>
    <mergeCell ref="AH532:AJ532"/>
    <mergeCell ref="L534:N535"/>
    <mergeCell ref="O534:R534"/>
    <mergeCell ref="S534:V534"/>
    <mergeCell ref="W534:Z534"/>
    <mergeCell ref="AH535:AJ535"/>
    <mergeCell ref="AN535:AQ535"/>
    <mergeCell ref="AR535:AU535"/>
    <mergeCell ref="AV535:AY535"/>
    <mergeCell ref="O535:R535"/>
    <mergeCell ref="S535:V535"/>
    <mergeCell ref="W535:Z535"/>
    <mergeCell ref="AE535:AG535"/>
    <mergeCell ref="AC532:AD535"/>
    <mergeCell ref="AZ535:BC535"/>
    <mergeCell ref="BD535:BF535"/>
    <mergeCell ref="BG532:BI535"/>
    <mergeCell ref="BJ532:BL535"/>
    <mergeCell ref="AZ534:BC534"/>
    <mergeCell ref="BD534:BF534"/>
    <mergeCell ref="BD533:BF533"/>
    <mergeCell ref="AZ533:BC533"/>
    <mergeCell ref="B536:D539"/>
    <mergeCell ref="E536:H539"/>
    <mergeCell ref="I536:K539"/>
    <mergeCell ref="AA536:AB539"/>
    <mergeCell ref="L536:N537"/>
    <mergeCell ref="O536:R536"/>
    <mergeCell ref="S536:V536"/>
    <mergeCell ref="W536:Z536"/>
    <mergeCell ref="AN536:AQ536"/>
    <mergeCell ref="AR536:AU536"/>
    <mergeCell ref="AV536:AY536"/>
    <mergeCell ref="AZ536:BC536"/>
    <mergeCell ref="AV538:AY538"/>
    <mergeCell ref="BD536:BF536"/>
    <mergeCell ref="O537:R537"/>
    <mergeCell ref="S537:V537"/>
    <mergeCell ref="W537:Z537"/>
    <mergeCell ref="AE537:AG537"/>
    <mergeCell ref="AH537:AJ537"/>
    <mergeCell ref="AN537:AQ537"/>
    <mergeCell ref="AR537:AU537"/>
    <mergeCell ref="AV537:AY537"/>
    <mergeCell ref="AE538:AG538"/>
    <mergeCell ref="AH538:AJ538"/>
    <mergeCell ref="AN538:AQ538"/>
    <mergeCell ref="AR538:AU538"/>
    <mergeCell ref="AK536:AM539"/>
    <mergeCell ref="AE536:AG536"/>
    <mergeCell ref="AH536:AJ536"/>
    <mergeCell ref="L538:N539"/>
    <mergeCell ref="O538:R538"/>
    <mergeCell ref="S538:V538"/>
    <mergeCell ref="W538:Z538"/>
    <mergeCell ref="AH539:AJ539"/>
    <mergeCell ref="AN539:AQ539"/>
    <mergeCell ref="AR539:AU539"/>
    <mergeCell ref="AV539:AY539"/>
    <mergeCell ref="O539:R539"/>
    <mergeCell ref="S539:V539"/>
    <mergeCell ref="W539:Z539"/>
    <mergeCell ref="AE539:AG539"/>
    <mergeCell ref="AC536:AD539"/>
    <mergeCell ref="AZ539:BC539"/>
    <mergeCell ref="BD539:BF539"/>
    <mergeCell ref="BG536:BI539"/>
    <mergeCell ref="BJ536:BL539"/>
    <mergeCell ref="AZ538:BC538"/>
    <mergeCell ref="BD538:BF538"/>
    <mergeCell ref="BD537:BF537"/>
    <mergeCell ref="AZ537:BC537"/>
    <mergeCell ref="B540:D543"/>
    <mergeCell ref="E540:H543"/>
    <mergeCell ref="I540:K543"/>
    <mergeCell ref="AA540:AB543"/>
    <mergeCell ref="L540:N541"/>
    <mergeCell ref="O540:R540"/>
    <mergeCell ref="S540:V540"/>
    <mergeCell ref="W540:Z540"/>
    <mergeCell ref="AN540:AQ540"/>
    <mergeCell ref="AR540:AU540"/>
    <mergeCell ref="AV540:AY540"/>
    <mergeCell ref="AZ540:BC540"/>
    <mergeCell ref="AV542:AY542"/>
    <mergeCell ref="BD540:BF540"/>
    <mergeCell ref="O541:R541"/>
    <mergeCell ref="S541:V541"/>
    <mergeCell ref="W541:Z541"/>
    <mergeCell ref="AE541:AG541"/>
    <mergeCell ref="AH541:AJ541"/>
    <mergeCell ref="AN541:AQ541"/>
    <mergeCell ref="AR541:AU541"/>
    <mergeCell ref="AV541:AY541"/>
    <mergeCell ref="AE542:AG542"/>
    <mergeCell ref="AH542:AJ542"/>
    <mergeCell ref="AN542:AQ542"/>
    <mergeCell ref="AR542:AU542"/>
    <mergeCell ref="AK540:AM543"/>
    <mergeCell ref="AE540:AG540"/>
    <mergeCell ref="AH540:AJ540"/>
    <mergeCell ref="L542:N543"/>
    <mergeCell ref="O542:R542"/>
    <mergeCell ref="S542:V542"/>
    <mergeCell ref="W542:Z542"/>
    <mergeCell ref="AH543:AJ543"/>
    <mergeCell ref="AN543:AQ543"/>
    <mergeCell ref="AR543:AU543"/>
    <mergeCell ref="AV543:AY543"/>
    <mergeCell ref="O543:R543"/>
    <mergeCell ref="S543:V543"/>
    <mergeCell ref="W543:Z543"/>
    <mergeCell ref="AE543:AG543"/>
    <mergeCell ref="AC540:AD543"/>
    <mergeCell ref="AZ543:BC543"/>
    <mergeCell ref="BD543:BF543"/>
    <mergeCell ref="BG540:BI543"/>
    <mergeCell ref="BJ540:BL543"/>
    <mergeCell ref="AZ542:BC542"/>
    <mergeCell ref="BD542:BF542"/>
    <mergeCell ref="BD541:BF541"/>
    <mergeCell ref="AZ541:BC541"/>
    <mergeCell ref="B544:D547"/>
    <mergeCell ref="E544:H547"/>
    <mergeCell ref="I544:K547"/>
    <mergeCell ref="AA544:AB547"/>
    <mergeCell ref="L544:N545"/>
    <mergeCell ref="O544:R544"/>
    <mergeCell ref="S544:V544"/>
    <mergeCell ref="W544:Z544"/>
    <mergeCell ref="AN544:AQ544"/>
    <mergeCell ref="AR544:AU544"/>
    <mergeCell ref="AV544:AY544"/>
    <mergeCell ref="AZ544:BC544"/>
    <mergeCell ref="AV546:AY546"/>
    <mergeCell ref="BD544:BF544"/>
    <mergeCell ref="O545:R545"/>
    <mergeCell ref="S545:V545"/>
    <mergeCell ref="W545:Z545"/>
    <mergeCell ref="AE545:AG545"/>
    <mergeCell ref="AH545:AJ545"/>
    <mergeCell ref="AN545:AQ545"/>
    <mergeCell ref="AR545:AU545"/>
    <mergeCell ref="AV545:AY545"/>
    <mergeCell ref="AE546:AG546"/>
    <mergeCell ref="AH546:AJ546"/>
    <mergeCell ref="AN546:AQ546"/>
    <mergeCell ref="AR546:AU546"/>
    <mergeCell ref="AK544:AM547"/>
    <mergeCell ref="AE544:AG544"/>
    <mergeCell ref="AH544:AJ544"/>
    <mergeCell ref="L546:N547"/>
    <mergeCell ref="O546:R546"/>
    <mergeCell ref="S546:V546"/>
    <mergeCell ref="W546:Z546"/>
    <mergeCell ref="AH547:AJ547"/>
    <mergeCell ref="AN547:AQ547"/>
    <mergeCell ref="AR547:AU547"/>
    <mergeCell ref="AV547:AY547"/>
    <mergeCell ref="O547:R547"/>
    <mergeCell ref="S547:V547"/>
    <mergeCell ref="W547:Z547"/>
    <mergeCell ref="AE547:AG547"/>
    <mergeCell ref="AC544:AD547"/>
    <mergeCell ref="AZ547:BC547"/>
    <mergeCell ref="BD547:BF547"/>
    <mergeCell ref="BG544:BI547"/>
    <mergeCell ref="BJ544:BL547"/>
    <mergeCell ref="AZ546:BC546"/>
    <mergeCell ref="BD546:BF546"/>
    <mergeCell ref="BD545:BF545"/>
    <mergeCell ref="AZ545:BC545"/>
    <mergeCell ref="B548:D551"/>
    <mergeCell ref="E548:H551"/>
    <mergeCell ref="I548:K551"/>
    <mergeCell ref="AA548:AB551"/>
    <mergeCell ref="L548:N549"/>
    <mergeCell ref="O548:R548"/>
    <mergeCell ref="S548:V548"/>
    <mergeCell ref="W548:Z548"/>
    <mergeCell ref="AN548:AQ548"/>
    <mergeCell ref="AR548:AU548"/>
    <mergeCell ref="AV548:AY548"/>
    <mergeCell ref="AZ548:BC548"/>
    <mergeCell ref="AV550:AY550"/>
    <mergeCell ref="BD548:BF548"/>
    <mergeCell ref="O549:R549"/>
    <mergeCell ref="S549:V549"/>
    <mergeCell ref="W549:Z549"/>
    <mergeCell ref="AE549:AG549"/>
    <mergeCell ref="AH549:AJ549"/>
    <mergeCell ref="AN549:AQ549"/>
    <mergeCell ref="AR549:AU549"/>
    <mergeCell ref="AV549:AY549"/>
    <mergeCell ref="AE550:AG550"/>
    <mergeCell ref="AH550:AJ550"/>
    <mergeCell ref="AN550:AQ550"/>
    <mergeCell ref="AR550:AU550"/>
    <mergeCell ref="AK548:AM551"/>
    <mergeCell ref="AE548:AG548"/>
    <mergeCell ref="AH548:AJ548"/>
    <mergeCell ref="L550:N551"/>
    <mergeCell ref="O550:R550"/>
    <mergeCell ref="S550:V550"/>
    <mergeCell ref="W550:Z550"/>
    <mergeCell ref="AH551:AJ551"/>
    <mergeCell ref="AN551:AQ551"/>
    <mergeCell ref="AR551:AU551"/>
    <mergeCell ref="AV551:AY551"/>
    <mergeCell ref="O551:R551"/>
    <mergeCell ref="S551:V551"/>
    <mergeCell ref="W551:Z551"/>
    <mergeCell ref="AE551:AG551"/>
    <mergeCell ref="AC548:AD551"/>
    <mergeCell ref="AZ551:BC551"/>
    <mergeCell ref="BD551:BF551"/>
    <mergeCell ref="BG548:BI551"/>
    <mergeCell ref="BJ548:BL551"/>
    <mergeCell ref="AZ550:BC550"/>
    <mergeCell ref="BD550:BF550"/>
    <mergeCell ref="BD549:BF549"/>
    <mergeCell ref="AZ549:BC549"/>
    <mergeCell ref="B552:D555"/>
    <mergeCell ref="E552:H555"/>
    <mergeCell ref="I552:K555"/>
    <mergeCell ref="AA552:AB555"/>
    <mergeCell ref="L552:N553"/>
    <mergeCell ref="O552:R552"/>
    <mergeCell ref="S552:V552"/>
    <mergeCell ref="W552:Z552"/>
    <mergeCell ref="AN552:AQ552"/>
    <mergeCell ref="AR552:AU552"/>
    <mergeCell ref="AV552:AY552"/>
    <mergeCell ref="AZ552:BC552"/>
    <mergeCell ref="AV554:AY554"/>
    <mergeCell ref="BD552:BF552"/>
    <mergeCell ref="O553:R553"/>
    <mergeCell ref="S553:V553"/>
    <mergeCell ref="W553:Z553"/>
    <mergeCell ref="AE553:AG553"/>
    <mergeCell ref="AH553:AJ553"/>
    <mergeCell ref="AN553:AQ553"/>
    <mergeCell ref="AR553:AU553"/>
    <mergeCell ref="AV553:AY553"/>
    <mergeCell ref="AE554:AG554"/>
    <mergeCell ref="AH554:AJ554"/>
    <mergeCell ref="AN554:AQ554"/>
    <mergeCell ref="AR554:AU554"/>
    <mergeCell ref="AK552:AM555"/>
    <mergeCell ref="AE552:AG552"/>
    <mergeCell ref="AH552:AJ552"/>
    <mergeCell ref="L554:N555"/>
    <mergeCell ref="O554:R554"/>
    <mergeCell ref="S554:V554"/>
    <mergeCell ref="W554:Z554"/>
    <mergeCell ref="AH555:AJ555"/>
    <mergeCell ref="AN555:AQ555"/>
    <mergeCell ref="AR555:AU555"/>
    <mergeCell ref="AV555:AY555"/>
    <mergeCell ref="O555:R555"/>
    <mergeCell ref="S555:V555"/>
    <mergeCell ref="W555:Z555"/>
    <mergeCell ref="AE555:AG555"/>
    <mergeCell ref="AC552:AD555"/>
    <mergeCell ref="AZ555:BC555"/>
    <mergeCell ref="BD555:BF555"/>
    <mergeCell ref="BG552:BI555"/>
    <mergeCell ref="BJ552:BL555"/>
    <mergeCell ref="AZ554:BC554"/>
    <mergeCell ref="BD554:BF554"/>
    <mergeCell ref="BD553:BF553"/>
    <mergeCell ref="AZ553:BC553"/>
    <mergeCell ref="B556:D559"/>
    <mergeCell ref="E556:H559"/>
    <mergeCell ref="I556:K559"/>
    <mergeCell ref="AA556:AB559"/>
    <mergeCell ref="L556:N557"/>
    <mergeCell ref="O556:R556"/>
    <mergeCell ref="S556:V556"/>
    <mergeCell ref="W556:Z556"/>
    <mergeCell ref="AN556:AQ556"/>
    <mergeCell ref="AR556:AU556"/>
    <mergeCell ref="AV556:AY556"/>
    <mergeCell ref="AZ556:BC556"/>
    <mergeCell ref="AV558:AY558"/>
    <mergeCell ref="BD556:BF556"/>
    <mergeCell ref="O557:R557"/>
    <mergeCell ref="S557:V557"/>
    <mergeCell ref="W557:Z557"/>
    <mergeCell ref="AE557:AG557"/>
    <mergeCell ref="AH557:AJ557"/>
    <mergeCell ref="AN557:AQ557"/>
    <mergeCell ref="AR557:AU557"/>
    <mergeCell ref="AV557:AY557"/>
    <mergeCell ref="AE558:AG558"/>
    <mergeCell ref="AH558:AJ558"/>
    <mergeCell ref="AN558:AQ558"/>
    <mergeCell ref="AR558:AU558"/>
    <mergeCell ref="AK556:AM559"/>
    <mergeCell ref="AE556:AG556"/>
    <mergeCell ref="AH556:AJ556"/>
    <mergeCell ref="L558:N559"/>
    <mergeCell ref="O558:R558"/>
    <mergeCell ref="S558:V558"/>
    <mergeCell ref="W558:Z558"/>
    <mergeCell ref="AH559:AJ559"/>
    <mergeCell ref="AN559:AQ559"/>
    <mergeCell ref="AR559:AU559"/>
    <mergeCell ref="AV559:AY559"/>
    <mergeCell ref="O559:R559"/>
    <mergeCell ref="S559:V559"/>
    <mergeCell ref="W559:Z559"/>
    <mergeCell ref="AE559:AG559"/>
    <mergeCell ref="AC556:AD559"/>
    <mergeCell ref="AZ559:BC559"/>
    <mergeCell ref="BD559:BF559"/>
    <mergeCell ref="BG556:BI559"/>
    <mergeCell ref="BJ556:BL559"/>
    <mergeCell ref="AZ558:BC558"/>
    <mergeCell ref="BD558:BF558"/>
    <mergeCell ref="BD557:BF557"/>
    <mergeCell ref="AZ557:BC557"/>
    <mergeCell ref="B560:D563"/>
    <mergeCell ref="E560:H563"/>
    <mergeCell ref="I560:K563"/>
    <mergeCell ref="AA560:AB563"/>
    <mergeCell ref="L560:N561"/>
    <mergeCell ref="O560:R560"/>
    <mergeCell ref="S560:V560"/>
    <mergeCell ref="W560:Z560"/>
    <mergeCell ref="AN560:AQ560"/>
    <mergeCell ref="AR560:AU560"/>
    <mergeCell ref="AV560:AY560"/>
    <mergeCell ref="AZ560:BC560"/>
    <mergeCell ref="AV562:AY562"/>
    <mergeCell ref="BD560:BF560"/>
    <mergeCell ref="O561:R561"/>
    <mergeCell ref="S561:V561"/>
    <mergeCell ref="W561:Z561"/>
    <mergeCell ref="AE561:AG561"/>
    <mergeCell ref="AH561:AJ561"/>
    <mergeCell ref="AN561:AQ561"/>
    <mergeCell ref="AR561:AU561"/>
    <mergeCell ref="AV561:AY561"/>
    <mergeCell ref="AE562:AG562"/>
    <mergeCell ref="AH562:AJ562"/>
    <mergeCell ref="AN562:AQ562"/>
    <mergeCell ref="AR562:AU562"/>
    <mergeCell ref="AK560:AM563"/>
    <mergeCell ref="AE560:AG560"/>
    <mergeCell ref="AH560:AJ560"/>
    <mergeCell ref="L562:N563"/>
    <mergeCell ref="O562:R562"/>
    <mergeCell ref="S562:V562"/>
    <mergeCell ref="W562:Z562"/>
    <mergeCell ref="AH563:AJ563"/>
    <mergeCell ref="AN563:AQ563"/>
    <mergeCell ref="AR563:AU563"/>
    <mergeCell ref="AV563:AY563"/>
    <mergeCell ref="O563:R563"/>
    <mergeCell ref="S563:V563"/>
    <mergeCell ref="W563:Z563"/>
    <mergeCell ref="AE563:AG563"/>
    <mergeCell ref="AC560:AD563"/>
    <mergeCell ref="AZ563:BC563"/>
    <mergeCell ref="BD563:BF563"/>
    <mergeCell ref="BG560:BI563"/>
    <mergeCell ref="BJ560:BL563"/>
    <mergeCell ref="AZ562:BC562"/>
    <mergeCell ref="BD562:BF562"/>
    <mergeCell ref="BD561:BF561"/>
    <mergeCell ref="AZ561:BC561"/>
    <mergeCell ref="B564:D567"/>
    <mergeCell ref="E564:H567"/>
    <mergeCell ref="I564:K567"/>
    <mergeCell ref="AA564:AB567"/>
    <mergeCell ref="L564:N565"/>
    <mergeCell ref="O564:R564"/>
    <mergeCell ref="S564:V564"/>
    <mergeCell ref="W564:Z564"/>
    <mergeCell ref="AN564:AQ564"/>
    <mergeCell ref="AR564:AU564"/>
    <mergeCell ref="AV564:AY564"/>
    <mergeCell ref="AZ564:BC564"/>
    <mergeCell ref="AV566:AY566"/>
    <mergeCell ref="BD564:BF564"/>
    <mergeCell ref="O565:R565"/>
    <mergeCell ref="S565:V565"/>
    <mergeCell ref="W565:Z565"/>
    <mergeCell ref="AE565:AG565"/>
    <mergeCell ref="AH565:AJ565"/>
    <mergeCell ref="AN565:AQ565"/>
    <mergeCell ref="AR565:AU565"/>
    <mergeCell ref="AV565:AY565"/>
    <mergeCell ref="AE566:AG566"/>
    <mergeCell ref="AH566:AJ566"/>
    <mergeCell ref="AN566:AQ566"/>
    <mergeCell ref="AR566:AU566"/>
    <mergeCell ref="AK564:AM567"/>
    <mergeCell ref="AE564:AG564"/>
    <mergeCell ref="AH564:AJ564"/>
    <mergeCell ref="L566:N567"/>
    <mergeCell ref="O566:R566"/>
    <mergeCell ref="S566:V566"/>
    <mergeCell ref="W566:Z566"/>
    <mergeCell ref="AH567:AJ567"/>
    <mergeCell ref="AN567:AQ567"/>
    <mergeCell ref="AR567:AU567"/>
    <mergeCell ref="AV567:AY567"/>
    <mergeCell ref="O567:R567"/>
    <mergeCell ref="S567:V567"/>
    <mergeCell ref="W567:Z567"/>
    <mergeCell ref="AE567:AG567"/>
    <mergeCell ref="AC564:AD567"/>
    <mergeCell ref="AZ567:BC567"/>
    <mergeCell ref="BD567:BF567"/>
    <mergeCell ref="BG564:BI567"/>
    <mergeCell ref="BJ564:BL567"/>
    <mergeCell ref="AZ566:BC566"/>
    <mergeCell ref="BD566:BF566"/>
    <mergeCell ref="BD565:BF565"/>
    <mergeCell ref="AZ565:BC565"/>
    <mergeCell ref="B568:D571"/>
    <mergeCell ref="E568:H571"/>
    <mergeCell ref="I568:K571"/>
    <mergeCell ref="AA568:AB571"/>
    <mergeCell ref="L568:N569"/>
    <mergeCell ref="O568:R568"/>
    <mergeCell ref="S568:V568"/>
    <mergeCell ref="W568:Z568"/>
    <mergeCell ref="AN568:AQ568"/>
    <mergeCell ref="AR568:AU568"/>
    <mergeCell ref="AV568:AY568"/>
    <mergeCell ref="AZ568:BC568"/>
    <mergeCell ref="AV570:AY570"/>
    <mergeCell ref="BD568:BF568"/>
    <mergeCell ref="O569:R569"/>
    <mergeCell ref="S569:V569"/>
    <mergeCell ref="W569:Z569"/>
    <mergeCell ref="AE569:AG569"/>
    <mergeCell ref="AH569:AJ569"/>
    <mergeCell ref="AN569:AQ569"/>
    <mergeCell ref="AR569:AU569"/>
    <mergeCell ref="AV569:AY569"/>
    <mergeCell ref="AE570:AG570"/>
    <mergeCell ref="AH570:AJ570"/>
    <mergeCell ref="AN570:AQ570"/>
    <mergeCell ref="AR570:AU570"/>
    <mergeCell ref="AK568:AM571"/>
    <mergeCell ref="AE568:AG568"/>
    <mergeCell ref="AH568:AJ568"/>
    <mergeCell ref="L570:N571"/>
    <mergeCell ref="O570:R570"/>
    <mergeCell ref="S570:V570"/>
    <mergeCell ref="W570:Z570"/>
    <mergeCell ref="AH571:AJ571"/>
    <mergeCell ref="AN571:AQ571"/>
    <mergeCell ref="AR571:AU571"/>
    <mergeCell ref="AV571:AY571"/>
    <mergeCell ref="O571:R571"/>
    <mergeCell ref="S571:V571"/>
    <mergeCell ref="W571:Z571"/>
    <mergeCell ref="AE571:AG571"/>
    <mergeCell ref="AC568:AD571"/>
    <mergeCell ref="AZ571:BC571"/>
    <mergeCell ref="BD571:BF571"/>
    <mergeCell ref="BG568:BI571"/>
    <mergeCell ref="BJ568:BL571"/>
    <mergeCell ref="AZ570:BC570"/>
    <mergeCell ref="BD570:BF570"/>
    <mergeCell ref="BD569:BF569"/>
    <mergeCell ref="AZ569:BC569"/>
    <mergeCell ref="B572:D575"/>
    <mergeCell ref="E572:H575"/>
    <mergeCell ref="I572:K575"/>
    <mergeCell ref="AA572:AB575"/>
    <mergeCell ref="L572:N573"/>
    <mergeCell ref="O572:R572"/>
    <mergeCell ref="S572:V572"/>
    <mergeCell ref="W572:Z572"/>
    <mergeCell ref="AN572:AQ572"/>
    <mergeCell ref="AR572:AU572"/>
    <mergeCell ref="AV572:AY572"/>
    <mergeCell ref="AZ572:BC572"/>
    <mergeCell ref="AV574:AY574"/>
    <mergeCell ref="BD572:BF572"/>
    <mergeCell ref="O573:R573"/>
    <mergeCell ref="S573:V573"/>
    <mergeCell ref="W573:Z573"/>
    <mergeCell ref="AE573:AG573"/>
    <mergeCell ref="AH573:AJ573"/>
    <mergeCell ref="AN573:AQ573"/>
    <mergeCell ref="AR573:AU573"/>
    <mergeCell ref="AV573:AY573"/>
    <mergeCell ref="AE574:AG574"/>
    <mergeCell ref="AH574:AJ574"/>
    <mergeCell ref="AN574:AQ574"/>
    <mergeCell ref="AR574:AU574"/>
    <mergeCell ref="AK572:AM575"/>
    <mergeCell ref="AE572:AG572"/>
    <mergeCell ref="AH572:AJ572"/>
    <mergeCell ref="L574:N575"/>
    <mergeCell ref="O574:R574"/>
    <mergeCell ref="S574:V574"/>
    <mergeCell ref="W574:Z574"/>
    <mergeCell ref="AH575:AJ575"/>
    <mergeCell ref="AN575:AQ575"/>
    <mergeCell ref="AR575:AU575"/>
    <mergeCell ref="AV575:AY575"/>
    <mergeCell ref="O575:R575"/>
    <mergeCell ref="S575:V575"/>
    <mergeCell ref="W575:Z575"/>
    <mergeCell ref="AE575:AG575"/>
    <mergeCell ref="AC572:AD575"/>
    <mergeCell ref="AZ575:BC575"/>
    <mergeCell ref="BD575:BF575"/>
    <mergeCell ref="BG572:BI575"/>
    <mergeCell ref="BJ572:BL575"/>
    <mergeCell ref="AZ574:BC574"/>
    <mergeCell ref="BD574:BF574"/>
    <mergeCell ref="BD573:BF573"/>
    <mergeCell ref="AZ573:BC573"/>
    <mergeCell ref="Z580:AB580"/>
    <mergeCell ref="AH581:AJ581"/>
    <mergeCell ref="AE582:AG583"/>
    <mergeCell ref="AH582:AJ583"/>
    <mergeCell ref="AC583:AD583"/>
    <mergeCell ref="AK582:AM583"/>
    <mergeCell ref="AZ582:BC583"/>
    <mergeCell ref="BD582:BF583"/>
    <mergeCell ref="BG582:BI583"/>
    <mergeCell ref="AN582:AQ582"/>
    <mergeCell ref="AR582:AU582"/>
    <mergeCell ref="AV582:AY582"/>
    <mergeCell ref="AN583:AQ583"/>
    <mergeCell ref="AR583:AU583"/>
    <mergeCell ref="AV583:AY583"/>
    <mergeCell ref="BJ582:BL583"/>
    <mergeCell ref="B582:D582"/>
    <mergeCell ref="E582:H582"/>
    <mergeCell ref="I582:K582"/>
    <mergeCell ref="L582:N582"/>
    <mergeCell ref="O582:R582"/>
    <mergeCell ref="S582:V582"/>
    <mergeCell ref="W582:Z582"/>
    <mergeCell ref="AA582:AB582"/>
    <mergeCell ref="AC582:AD582"/>
    <mergeCell ref="B583:D583"/>
    <mergeCell ref="E583:H583"/>
    <mergeCell ref="I583:K583"/>
    <mergeCell ref="L583:N583"/>
    <mergeCell ref="O583:R583"/>
    <mergeCell ref="S583:V583"/>
    <mergeCell ref="W583:Z583"/>
    <mergeCell ref="AA583:AB583"/>
    <mergeCell ref="B584:D587"/>
    <mergeCell ref="E584:H587"/>
    <mergeCell ref="I584:K587"/>
    <mergeCell ref="AA584:AB587"/>
    <mergeCell ref="L584:N585"/>
    <mergeCell ref="O584:R584"/>
    <mergeCell ref="S584:V584"/>
    <mergeCell ref="W584:Z584"/>
    <mergeCell ref="AN584:AQ584"/>
    <mergeCell ref="AR584:AU584"/>
    <mergeCell ref="AV584:AY584"/>
    <mergeCell ref="AZ584:BC584"/>
    <mergeCell ref="AV586:AY586"/>
    <mergeCell ref="BD584:BF584"/>
    <mergeCell ref="O585:R585"/>
    <mergeCell ref="S585:V585"/>
    <mergeCell ref="W585:Z585"/>
    <mergeCell ref="AE585:AG585"/>
    <mergeCell ref="AH585:AJ585"/>
    <mergeCell ref="AN585:AQ585"/>
    <mergeCell ref="AR585:AU585"/>
    <mergeCell ref="AV585:AY585"/>
    <mergeCell ref="AE586:AG586"/>
    <mergeCell ref="AH586:AJ586"/>
    <mergeCell ref="AN586:AQ586"/>
    <mergeCell ref="AR586:AU586"/>
    <mergeCell ref="AK584:AM587"/>
    <mergeCell ref="AE584:AG584"/>
    <mergeCell ref="AH584:AJ584"/>
    <mergeCell ref="L586:N587"/>
    <mergeCell ref="O586:R586"/>
    <mergeCell ref="S586:V586"/>
    <mergeCell ref="W586:Z586"/>
    <mergeCell ref="AH587:AJ587"/>
    <mergeCell ref="AN587:AQ587"/>
    <mergeCell ref="AR587:AU587"/>
    <mergeCell ref="AV587:AY587"/>
    <mergeCell ref="O587:R587"/>
    <mergeCell ref="S587:V587"/>
    <mergeCell ref="W587:Z587"/>
    <mergeCell ref="AE587:AG587"/>
    <mergeCell ref="AC584:AD587"/>
    <mergeCell ref="AZ587:BC587"/>
    <mergeCell ref="BD587:BF587"/>
    <mergeCell ref="BG584:BI587"/>
    <mergeCell ref="BJ584:BL587"/>
    <mergeCell ref="AZ586:BC586"/>
    <mergeCell ref="BD586:BF586"/>
    <mergeCell ref="BD585:BF585"/>
    <mergeCell ref="AZ585:BC585"/>
    <mergeCell ref="B588:D591"/>
    <mergeCell ref="E588:H591"/>
    <mergeCell ref="I588:K591"/>
    <mergeCell ref="AA588:AB591"/>
    <mergeCell ref="L588:N589"/>
    <mergeCell ref="O588:R588"/>
    <mergeCell ref="S588:V588"/>
    <mergeCell ref="W588:Z588"/>
    <mergeCell ref="AN588:AQ588"/>
    <mergeCell ref="AR588:AU588"/>
    <mergeCell ref="AV588:AY588"/>
    <mergeCell ref="AZ588:BC588"/>
    <mergeCell ref="AV590:AY590"/>
    <mergeCell ref="BD588:BF588"/>
    <mergeCell ref="O589:R589"/>
    <mergeCell ref="S589:V589"/>
    <mergeCell ref="W589:Z589"/>
    <mergeCell ref="AE589:AG589"/>
    <mergeCell ref="AH589:AJ589"/>
    <mergeCell ref="AN589:AQ589"/>
    <mergeCell ref="AR589:AU589"/>
    <mergeCell ref="AV589:AY589"/>
    <mergeCell ref="AE590:AG590"/>
    <mergeCell ref="AH590:AJ590"/>
    <mergeCell ref="AN590:AQ590"/>
    <mergeCell ref="AR590:AU590"/>
    <mergeCell ref="AK588:AM591"/>
    <mergeCell ref="AE588:AG588"/>
    <mergeCell ref="AH588:AJ588"/>
    <mergeCell ref="L590:N591"/>
    <mergeCell ref="O590:R590"/>
    <mergeCell ref="S590:V590"/>
    <mergeCell ref="W590:Z590"/>
    <mergeCell ref="AH591:AJ591"/>
    <mergeCell ref="AN591:AQ591"/>
    <mergeCell ref="AR591:AU591"/>
    <mergeCell ref="AV591:AY591"/>
    <mergeCell ref="O591:R591"/>
    <mergeCell ref="S591:V591"/>
    <mergeCell ref="W591:Z591"/>
    <mergeCell ref="AE591:AG591"/>
    <mergeCell ref="AC588:AD591"/>
    <mergeCell ref="AZ591:BC591"/>
    <mergeCell ref="BD591:BF591"/>
    <mergeCell ref="BG588:BI591"/>
    <mergeCell ref="BJ588:BL591"/>
    <mergeCell ref="AZ590:BC590"/>
    <mergeCell ref="BD590:BF590"/>
    <mergeCell ref="BD589:BF589"/>
    <mergeCell ref="AZ589:BC589"/>
    <mergeCell ref="B592:D595"/>
    <mergeCell ref="E592:H595"/>
    <mergeCell ref="I592:K595"/>
    <mergeCell ref="AA592:AB595"/>
    <mergeCell ref="L592:N593"/>
    <mergeCell ref="O592:R592"/>
    <mergeCell ref="S592:V592"/>
    <mergeCell ref="W592:Z592"/>
    <mergeCell ref="AN592:AQ592"/>
    <mergeCell ref="AR592:AU592"/>
    <mergeCell ref="AV592:AY592"/>
    <mergeCell ref="AZ592:BC592"/>
    <mergeCell ref="AV594:AY594"/>
    <mergeCell ref="BD592:BF592"/>
    <mergeCell ref="O593:R593"/>
    <mergeCell ref="S593:V593"/>
    <mergeCell ref="W593:Z593"/>
    <mergeCell ref="AE593:AG593"/>
    <mergeCell ref="AH593:AJ593"/>
    <mergeCell ref="AN593:AQ593"/>
    <mergeCell ref="AR593:AU593"/>
    <mergeCell ref="AV593:AY593"/>
    <mergeCell ref="AE594:AG594"/>
    <mergeCell ref="AH594:AJ594"/>
    <mergeCell ref="AN594:AQ594"/>
    <mergeCell ref="AR594:AU594"/>
    <mergeCell ref="AK592:AM595"/>
    <mergeCell ref="AE592:AG592"/>
    <mergeCell ref="AH592:AJ592"/>
    <mergeCell ref="L594:N595"/>
    <mergeCell ref="O594:R594"/>
    <mergeCell ref="S594:V594"/>
    <mergeCell ref="W594:Z594"/>
    <mergeCell ref="AH595:AJ595"/>
    <mergeCell ref="AN595:AQ595"/>
    <mergeCell ref="AR595:AU595"/>
    <mergeCell ref="AV595:AY595"/>
    <mergeCell ref="O595:R595"/>
    <mergeCell ref="S595:V595"/>
    <mergeCell ref="W595:Z595"/>
    <mergeCell ref="AE595:AG595"/>
    <mergeCell ref="AC592:AD595"/>
    <mergeCell ref="AZ595:BC595"/>
    <mergeCell ref="BD595:BF595"/>
    <mergeCell ref="BG592:BI595"/>
    <mergeCell ref="BJ592:BL595"/>
    <mergeCell ref="AZ594:BC594"/>
    <mergeCell ref="BD594:BF594"/>
    <mergeCell ref="BD593:BF593"/>
    <mergeCell ref="AZ593:BC593"/>
    <mergeCell ref="B596:D599"/>
    <mergeCell ref="E596:H599"/>
    <mergeCell ref="I596:K599"/>
    <mergeCell ref="AA596:AB599"/>
    <mergeCell ref="L596:N597"/>
    <mergeCell ref="O596:R596"/>
    <mergeCell ref="S596:V596"/>
    <mergeCell ref="W596:Z596"/>
    <mergeCell ref="AN596:AQ596"/>
    <mergeCell ref="AR596:AU596"/>
    <mergeCell ref="AV596:AY596"/>
    <mergeCell ref="AZ596:BC596"/>
    <mergeCell ref="AV598:AY598"/>
    <mergeCell ref="BD596:BF596"/>
    <mergeCell ref="O597:R597"/>
    <mergeCell ref="S597:V597"/>
    <mergeCell ref="W597:Z597"/>
    <mergeCell ref="AE597:AG597"/>
    <mergeCell ref="AH597:AJ597"/>
    <mergeCell ref="AN597:AQ597"/>
    <mergeCell ref="AR597:AU597"/>
    <mergeCell ref="AV597:AY597"/>
    <mergeCell ref="AE598:AG598"/>
    <mergeCell ref="AH598:AJ598"/>
    <mergeCell ref="AN598:AQ598"/>
    <mergeCell ref="AR598:AU598"/>
    <mergeCell ref="AK596:AM599"/>
    <mergeCell ref="AE596:AG596"/>
    <mergeCell ref="AH596:AJ596"/>
    <mergeCell ref="L598:N599"/>
    <mergeCell ref="O598:R598"/>
    <mergeCell ref="S598:V598"/>
    <mergeCell ref="W598:Z598"/>
    <mergeCell ref="AH599:AJ599"/>
    <mergeCell ref="AN599:AQ599"/>
    <mergeCell ref="AR599:AU599"/>
    <mergeCell ref="AV599:AY599"/>
    <mergeCell ref="O599:R599"/>
    <mergeCell ref="S599:V599"/>
    <mergeCell ref="W599:Z599"/>
    <mergeCell ref="AE599:AG599"/>
    <mergeCell ref="AC596:AD599"/>
    <mergeCell ref="AZ599:BC599"/>
    <mergeCell ref="BD599:BF599"/>
    <mergeCell ref="BG596:BI599"/>
    <mergeCell ref="BJ596:BL599"/>
    <mergeCell ref="AZ598:BC598"/>
    <mergeCell ref="BD598:BF598"/>
    <mergeCell ref="BD597:BF597"/>
    <mergeCell ref="AZ597:BC597"/>
    <mergeCell ref="B600:D603"/>
    <mergeCell ref="E600:H603"/>
    <mergeCell ref="I600:K603"/>
    <mergeCell ref="AA600:AB603"/>
    <mergeCell ref="L600:N601"/>
    <mergeCell ref="O600:R600"/>
    <mergeCell ref="S600:V600"/>
    <mergeCell ref="W600:Z600"/>
    <mergeCell ref="AN600:AQ600"/>
    <mergeCell ref="AR600:AU600"/>
    <mergeCell ref="AV600:AY600"/>
    <mergeCell ref="AZ600:BC600"/>
    <mergeCell ref="AV602:AY602"/>
    <mergeCell ref="BD600:BF600"/>
    <mergeCell ref="O601:R601"/>
    <mergeCell ref="S601:V601"/>
    <mergeCell ref="W601:Z601"/>
    <mergeCell ref="AE601:AG601"/>
    <mergeCell ref="AH601:AJ601"/>
    <mergeCell ref="AN601:AQ601"/>
    <mergeCell ref="AR601:AU601"/>
    <mergeCell ref="AV601:AY601"/>
    <mergeCell ref="AE602:AG602"/>
    <mergeCell ref="AH602:AJ602"/>
    <mergeCell ref="AN602:AQ602"/>
    <mergeCell ref="AR602:AU602"/>
    <mergeCell ref="AK600:AM603"/>
    <mergeCell ref="AE600:AG600"/>
    <mergeCell ref="AH600:AJ600"/>
    <mergeCell ref="L602:N603"/>
    <mergeCell ref="O602:R602"/>
    <mergeCell ref="S602:V602"/>
    <mergeCell ref="W602:Z602"/>
    <mergeCell ref="AH603:AJ603"/>
    <mergeCell ref="AN603:AQ603"/>
    <mergeCell ref="AR603:AU603"/>
    <mergeCell ref="AV603:AY603"/>
    <mergeCell ref="O603:R603"/>
    <mergeCell ref="S603:V603"/>
    <mergeCell ref="W603:Z603"/>
    <mergeCell ref="AE603:AG603"/>
    <mergeCell ref="AC600:AD603"/>
    <mergeCell ref="AZ603:BC603"/>
    <mergeCell ref="BD603:BF603"/>
    <mergeCell ref="BG600:BI603"/>
    <mergeCell ref="BJ600:BL603"/>
    <mergeCell ref="AZ602:BC602"/>
    <mergeCell ref="BD602:BF602"/>
    <mergeCell ref="BD601:BF601"/>
    <mergeCell ref="AZ601:BC601"/>
    <mergeCell ref="B604:D607"/>
    <mergeCell ref="E604:H607"/>
    <mergeCell ref="I604:K607"/>
    <mergeCell ref="AA604:AB607"/>
    <mergeCell ref="L604:N605"/>
    <mergeCell ref="O604:R604"/>
    <mergeCell ref="S604:V604"/>
    <mergeCell ref="W604:Z604"/>
    <mergeCell ref="AN604:AQ604"/>
    <mergeCell ref="AR604:AU604"/>
    <mergeCell ref="AV604:AY604"/>
    <mergeCell ref="AZ604:BC604"/>
    <mergeCell ref="AV606:AY606"/>
    <mergeCell ref="BD604:BF604"/>
    <mergeCell ref="O605:R605"/>
    <mergeCell ref="S605:V605"/>
    <mergeCell ref="W605:Z605"/>
    <mergeCell ref="AE605:AG605"/>
    <mergeCell ref="AH605:AJ605"/>
    <mergeCell ref="AN605:AQ605"/>
    <mergeCell ref="AR605:AU605"/>
    <mergeCell ref="AV605:AY605"/>
    <mergeCell ref="AE606:AG606"/>
    <mergeCell ref="AH606:AJ606"/>
    <mergeCell ref="AN606:AQ606"/>
    <mergeCell ref="AR606:AU606"/>
    <mergeCell ref="AK604:AM607"/>
    <mergeCell ref="AE604:AG604"/>
    <mergeCell ref="AH604:AJ604"/>
    <mergeCell ref="L606:N607"/>
    <mergeCell ref="O606:R606"/>
    <mergeCell ref="S606:V606"/>
    <mergeCell ref="W606:Z606"/>
    <mergeCell ref="AH607:AJ607"/>
    <mergeCell ref="AN607:AQ607"/>
    <mergeCell ref="AR607:AU607"/>
    <mergeCell ref="AV607:AY607"/>
    <mergeCell ref="O607:R607"/>
    <mergeCell ref="S607:V607"/>
    <mergeCell ref="W607:Z607"/>
    <mergeCell ref="AE607:AG607"/>
    <mergeCell ref="AC604:AD607"/>
    <mergeCell ref="AZ607:BC607"/>
    <mergeCell ref="BD607:BF607"/>
    <mergeCell ref="BG604:BI607"/>
    <mergeCell ref="BJ604:BL607"/>
    <mergeCell ref="AZ606:BC606"/>
    <mergeCell ref="BD606:BF606"/>
    <mergeCell ref="BD605:BF605"/>
    <mergeCell ref="AZ605:BC605"/>
    <mergeCell ref="B608:D611"/>
    <mergeCell ref="E608:H611"/>
    <mergeCell ref="I608:K611"/>
    <mergeCell ref="AA608:AB611"/>
    <mergeCell ref="L608:N609"/>
    <mergeCell ref="O608:R608"/>
    <mergeCell ref="S608:V608"/>
    <mergeCell ref="W608:Z608"/>
    <mergeCell ref="AN608:AQ608"/>
    <mergeCell ref="AR608:AU608"/>
    <mergeCell ref="AV608:AY608"/>
    <mergeCell ref="AZ608:BC608"/>
    <mergeCell ref="AV610:AY610"/>
    <mergeCell ref="BD608:BF608"/>
    <mergeCell ref="O609:R609"/>
    <mergeCell ref="S609:V609"/>
    <mergeCell ref="W609:Z609"/>
    <mergeCell ref="AE609:AG609"/>
    <mergeCell ref="AH609:AJ609"/>
    <mergeCell ref="AN609:AQ609"/>
    <mergeCell ref="AR609:AU609"/>
    <mergeCell ref="AV609:AY609"/>
    <mergeCell ref="AE610:AG610"/>
    <mergeCell ref="AH610:AJ610"/>
    <mergeCell ref="AN610:AQ610"/>
    <mergeCell ref="AR610:AU610"/>
    <mergeCell ref="AK608:AM611"/>
    <mergeCell ref="AE608:AG608"/>
    <mergeCell ref="AH608:AJ608"/>
    <mergeCell ref="L610:N611"/>
    <mergeCell ref="O610:R610"/>
    <mergeCell ref="S610:V610"/>
    <mergeCell ref="W610:Z610"/>
    <mergeCell ref="AH611:AJ611"/>
    <mergeCell ref="AN611:AQ611"/>
    <mergeCell ref="AR611:AU611"/>
    <mergeCell ref="AV611:AY611"/>
    <mergeCell ref="O611:R611"/>
    <mergeCell ref="S611:V611"/>
    <mergeCell ref="W611:Z611"/>
    <mergeCell ref="AE611:AG611"/>
    <mergeCell ref="AC608:AD611"/>
    <mergeCell ref="AZ611:BC611"/>
    <mergeCell ref="BD611:BF611"/>
    <mergeCell ref="BG608:BI611"/>
    <mergeCell ref="BJ608:BL611"/>
    <mergeCell ref="AZ610:BC610"/>
    <mergeCell ref="BD610:BF610"/>
    <mergeCell ref="BD609:BF609"/>
    <mergeCell ref="AZ609:BC609"/>
    <mergeCell ref="B612:D615"/>
    <mergeCell ref="E612:H615"/>
    <mergeCell ref="I612:K615"/>
    <mergeCell ref="AA612:AB615"/>
    <mergeCell ref="L612:N613"/>
    <mergeCell ref="O612:R612"/>
    <mergeCell ref="S612:V612"/>
    <mergeCell ref="W612:Z612"/>
    <mergeCell ref="AN612:AQ612"/>
    <mergeCell ref="AR612:AU612"/>
    <mergeCell ref="AV612:AY612"/>
    <mergeCell ref="AZ612:BC612"/>
    <mergeCell ref="AV614:AY614"/>
    <mergeCell ref="BD612:BF612"/>
    <mergeCell ref="O613:R613"/>
    <mergeCell ref="S613:V613"/>
    <mergeCell ref="W613:Z613"/>
    <mergeCell ref="AE613:AG613"/>
    <mergeCell ref="AH613:AJ613"/>
    <mergeCell ref="AN613:AQ613"/>
    <mergeCell ref="AR613:AU613"/>
    <mergeCell ref="AV613:AY613"/>
    <mergeCell ref="AE614:AG614"/>
    <mergeCell ref="AH614:AJ614"/>
    <mergeCell ref="AN614:AQ614"/>
    <mergeCell ref="AR614:AU614"/>
    <mergeCell ref="AK612:AM615"/>
    <mergeCell ref="AE612:AG612"/>
    <mergeCell ref="AH612:AJ612"/>
    <mergeCell ref="L614:N615"/>
    <mergeCell ref="O614:R614"/>
    <mergeCell ref="S614:V614"/>
    <mergeCell ref="W614:Z614"/>
    <mergeCell ref="AH615:AJ615"/>
    <mergeCell ref="AN615:AQ615"/>
    <mergeCell ref="AR615:AU615"/>
    <mergeCell ref="AV615:AY615"/>
    <mergeCell ref="O615:R615"/>
    <mergeCell ref="S615:V615"/>
    <mergeCell ref="W615:Z615"/>
    <mergeCell ref="AE615:AG615"/>
    <mergeCell ref="AC612:AD615"/>
    <mergeCell ref="AZ615:BC615"/>
    <mergeCell ref="BD615:BF615"/>
    <mergeCell ref="BG612:BI615"/>
    <mergeCell ref="BJ612:BL615"/>
    <mergeCell ref="AZ614:BC614"/>
    <mergeCell ref="BD614:BF614"/>
    <mergeCell ref="BD613:BF613"/>
    <mergeCell ref="AZ613:BC613"/>
    <mergeCell ref="B616:D619"/>
    <mergeCell ref="E616:H619"/>
    <mergeCell ref="I616:K619"/>
    <mergeCell ref="AA616:AB619"/>
    <mergeCell ref="L616:N617"/>
    <mergeCell ref="O616:R616"/>
    <mergeCell ref="S616:V616"/>
    <mergeCell ref="W616:Z616"/>
    <mergeCell ref="AN616:AQ616"/>
    <mergeCell ref="AR616:AU616"/>
    <mergeCell ref="AV616:AY616"/>
    <mergeCell ref="AZ616:BC616"/>
    <mergeCell ref="AV618:AY618"/>
    <mergeCell ref="BD616:BF616"/>
    <mergeCell ref="O617:R617"/>
    <mergeCell ref="S617:V617"/>
    <mergeCell ref="W617:Z617"/>
    <mergeCell ref="AE617:AG617"/>
    <mergeCell ref="AH617:AJ617"/>
    <mergeCell ref="AN617:AQ617"/>
    <mergeCell ref="AR617:AU617"/>
    <mergeCell ref="AV617:AY617"/>
    <mergeCell ref="AE618:AG618"/>
    <mergeCell ref="AH618:AJ618"/>
    <mergeCell ref="AN618:AQ618"/>
    <mergeCell ref="AR618:AU618"/>
    <mergeCell ref="AK616:AM619"/>
    <mergeCell ref="AE616:AG616"/>
    <mergeCell ref="AH616:AJ616"/>
    <mergeCell ref="L618:N619"/>
    <mergeCell ref="O618:R618"/>
    <mergeCell ref="S618:V618"/>
    <mergeCell ref="W618:Z618"/>
    <mergeCell ref="AH619:AJ619"/>
    <mergeCell ref="AN619:AQ619"/>
    <mergeCell ref="AR619:AU619"/>
    <mergeCell ref="AV619:AY619"/>
    <mergeCell ref="O619:R619"/>
    <mergeCell ref="S619:V619"/>
    <mergeCell ref="W619:Z619"/>
    <mergeCell ref="AE619:AG619"/>
    <mergeCell ref="AC616:AD619"/>
    <mergeCell ref="AZ619:BC619"/>
    <mergeCell ref="BD619:BF619"/>
    <mergeCell ref="BG616:BI619"/>
    <mergeCell ref="BJ616:BL619"/>
    <mergeCell ref="AZ618:BC618"/>
    <mergeCell ref="BD618:BF618"/>
    <mergeCell ref="BD617:BF617"/>
    <mergeCell ref="AZ617:BC617"/>
    <mergeCell ref="B620:D623"/>
    <mergeCell ref="E620:H623"/>
    <mergeCell ref="I620:K623"/>
    <mergeCell ref="AA620:AB623"/>
    <mergeCell ref="L620:N621"/>
    <mergeCell ref="O620:R620"/>
    <mergeCell ref="S620:V620"/>
    <mergeCell ref="W620:Z620"/>
    <mergeCell ref="AN620:AQ620"/>
    <mergeCell ref="AR620:AU620"/>
    <mergeCell ref="AV620:AY620"/>
    <mergeCell ref="AZ620:BC620"/>
    <mergeCell ref="AV622:AY622"/>
    <mergeCell ref="BD620:BF620"/>
    <mergeCell ref="O621:R621"/>
    <mergeCell ref="S621:V621"/>
    <mergeCell ref="W621:Z621"/>
    <mergeCell ref="AE621:AG621"/>
    <mergeCell ref="AH621:AJ621"/>
    <mergeCell ref="AN621:AQ621"/>
    <mergeCell ref="AR621:AU621"/>
    <mergeCell ref="AV621:AY621"/>
    <mergeCell ref="AE622:AG622"/>
    <mergeCell ref="AH622:AJ622"/>
    <mergeCell ref="AN622:AQ622"/>
    <mergeCell ref="AR622:AU622"/>
    <mergeCell ref="AK620:AM623"/>
    <mergeCell ref="AE620:AG620"/>
    <mergeCell ref="AH620:AJ620"/>
    <mergeCell ref="L622:N623"/>
    <mergeCell ref="O622:R622"/>
    <mergeCell ref="S622:V622"/>
    <mergeCell ref="W622:Z622"/>
    <mergeCell ref="AH623:AJ623"/>
    <mergeCell ref="AN623:AQ623"/>
    <mergeCell ref="AR623:AU623"/>
    <mergeCell ref="AV623:AY623"/>
    <mergeCell ref="O623:R623"/>
    <mergeCell ref="S623:V623"/>
    <mergeCell ref="W623:Z623"/>
    <mergeCell ref="AE623:AG623"/>
    <mergeCell ref="AC620:AD623"/>
    <mergeCell ref="AZ623:BC623"/>
    <mergeCell ref="BD623:BF623"/>
    <mergeCell ref="BG620:BI623"/>
    <mergeCell ref="BJ620:BL623"/>
    <mergeCell ref="AZ622:BC622"/>
    <mergeCell ref="BD622:BF622"/>
    <mergeCell ref="BD621:BF621"/>
    <mergeCell ref="AZ621:BC621"/>
    <mergeCell ref="B624:D627"/>
    <mergeCell ref="E624:H627"/>
    <mergeCell ref="I624:K627"/>
    <mergeCell ref="AA624:AB627"/>
    <mergeCell ref="L624:N625"/>
    <mergeCell ref="O624:R624"/>
    <mergeCell ref="S624:V624"/>
    <mergeCell ref="W624:Z624"/>
    <mergeCell ref="AN624:AQ624"/>
    <mergeCell ref="AR624:AU624"/>
    <mergeCell ref="AV624:AY624"/>
    <mergeCell ref="AZ624:BC624"/>
    <mergeCell ref="AV626:AY626"/>
    <mergeCell ref="BD624:BF624"/>
    <mergeCell ref="O625:R625"/>
    <mergeCell ref="S625:V625"/>
    <mergeCell ref="W625:Z625"/>
    <mergeCell ref="AE625:AG625"/>
    <mergeCell ref="AH625:AJ625"/>
    <mergeCell ref="AN625:AQ625"/>
    <mergeCell ref="AR625:AU625"/>
    <mergeCell ref="AV625:AY625"/>
    <mergeCell ref="AE626:AG626"/>
    <mergeCell ref="AH626:AJ626"/>
    <mergeCell ref="AN626:AQ626"/>
    <mergeCell ref="AR626:AU626"/>
    <mergeCell ref="AK624:AM627"/>
    <mergeCell ref="AE624:AG624"/>
    <mergeCell ref="AH624:AJ624"/>
    <mergeCell ref="L626:N627"/>
    <mergeCell ref="O626:R626"/>
    <mergeCell ref="S626:V626"/>
    <mergeCell ref="W626:Z626"/>
    <mergeCell ref="AH627:AJ627"/>
    <mergeCell ref="AN627:AQ627"/>
    <mergeCell ref="AR627:AU627"/>
    <mergeCell ref="AV627:AY627"/>
    <mergeCell ref="O627:R627"/>
    <mergeCell ref="S627:V627"/>
    <mergeCell ref="W627:Z627"/>
    <mergeCell ref="AE627:AG627"/>
    <mergeCell ref="AC624:AD627"/>
    <mergeCell ref="AZ627:BC627"/>
    <mergeCell ref="BD627:BF627"/>
    <mergeCell ref="BG624:BI627"/>
    <mergeCell ref="BJ624:BL627"/>
    <mergeCell ref="AZ626:BC626"/>
    <mergeCell ref="BD626:BF626"/>
    <mergeCell ref="BD625:BF625"/>
    <mergeCell ref="AZ625:BC625"/>
    <mergeCell ref="B628:D631"/>
    <mergeCell ref="E628:H631"/>
    <mergeCell ref="I628:K631"/>
    <mergeCell ref="AA628:AB631"/>
    <mergeCell ref="L628:N629"/>
    <mergeCell ref="O628:R628"/>
    <mergeCell ref="S628:V628"/>
    <mergeCell ref="W628:Z628"/>
    <mergeCell ref="AN628:AQ628"/>
    <mergeCell ref="AR628:AU628"/>
    <mergeCell ref="AV628:AY628"/>
    <mergeCell ref="AZ628:BC628"/>
    <mergeCell ref="AV630:AY630"/>
    <mergeCell ref="BD628:BF628"/>
    <mergeCell ref="O629:R629"/>
    <mergeCell ref="S629:V629"/>
    <mergeCell ref="W629:Z629"/>
    <mergeCell ref="AE629:AG629"/>
    <mergeCell ref="AH629:AJ629"/>
    <mergeCell ref="AN629:AQ629"/>
    <mergeCell ref="AR629:AU629"/>
    <mergeCell ref="AV629:AY629"/>
    <mergeCell ref="AE630:AG630"/>
    <mergeCell ref="AH630:AJ630"/>
    <mergeCell ref="AN630:AQ630"/>
    <mergeCell ref="AR630:AU630"/>
    <mergeCell ref="AK628:AM631"/>
    <mergeCell ref="AE628:AG628"/>
    <mergeCell ref="AH628:AJ628"/>
    <mergeCell ref="L630:N631"/>
    <mergeCell ref="O630:R630"/>
    <mergeCell ref="S630:V630"/>
    <mergeCell ref="W630:Z630"/>
    <mergeCell ref="AH631:AJ631"/>
    <mergeCell ref="AN631:AQ631"/>
    <mergeCell ref="AR631:AU631"/>
    <mergeCell ref="AV631:AY631"/>
    <mergeCell ref="O631:R631"/>
    <mergeCell ref="S631:V631"/>
    <mergeCell ref="W631:Z631"/>
    <mergeCell ref="AE631:AG631"/>
    <mergeCell ref="AC628:AD631"/>
    <mergeCell ref="AZ631:BC631"/>
    <mergeCell ref="BD631:BF631"/>
    <mergeCell ref="BG628:BI631"/>
    <mergeCell ref="BJ628:BL631"/>
    <mergeCell ref="AZ630:BC630"/>
    <mergeCell ref="BD630:BF630"/>
    <mergeCell ref="BD629:BF629"/>
    <mergeCell ref="AZ629:BC629"/>
    <mergeCell ref="B632:D635"/>
    <mergeCell ref="E632:H635"/>
    <mergeCell ref="I632:K635"/>
    <mergeCell ref="AA632:AB635"/>
    <mergeCell ref="L632:N633"/>
    <mergeCell ref="O632:R632"/>
    <mergeCell ref="S632:V632"/>
    <mergeCell ref="W632:Z632"/>
    <mergeCell ref="AN632:AQ632"/>
    <mergeCell ref="AR632:AU632"/>
    <mergeCell ref="AV632:AY632"/>
    <mergeCell ref="AZ632:BC632"/>
    <mergeCell ref="AV634:AY634"/>
    <mergeCell ref="BD632:BF632"/>
    <mergeCell ref="O633:R633"/>
    <mergeCell ref="S633:V633"/>
    <mergeCell ref="W633:Z633"/>
    <mergeCell ref="AE633:AG633"/>
    <mergeCell ref="AH633:AJ633"/>
    <mergeCell ref="AN633:AQ633"/>
    <mergeCell ref="AR633:AU633"/>
    <mergeCell ref="AV633:AY633"/>
    <mergeCell ref="AE634:AG634"/>
    <mergeCell ref="AH634:AJ634"/>
    <mergeCell ref="AN634:AQ634"/>
    <mergeCell ref="AR634:AU634"/>
    <mergeCell ref="AK632:AM635"/>
    <mergeCell ref="AE632:AG632"/>
    <mergeCell ref="AH632:AJ632"/>
    <mergeCell ref="L634:N635"/>
    <mergeCell ref="O634:R634"/>
    <mergeCell ref="S634:V634"/>
    <mergeCell ref="W634:Z634"/>
    <mergeCell ref="AH635:AJ635"/>
    <mergeCell ref="AN635:AQ635"/>
    <mergeCell ref="AR635:AU635"/>
    <mergeCell ref="AV635:AY635"/>
    <mergeCell ref="O635:R635"/>
    <mergeCell ref="S635:V635"/>
    <mergeCell ref="W635:Z635"/>
    <mergeCell ref="AE635:AG635"/>
    <mergeCell ref="AC632:AD635"/>
    <mergeCell ref="AZ635:BC635"/>
    <mergeCell ref="BD635:BF635"/>
    <mergeCell ref="BG632:BI635"/>
    <mergeCell ref="BJ632:BL635"/>
    <mergeCell ref="AZ634:BC634"/>
    <mergeCell ref="BD634:BF634"/>
    <mergeCell ref="BD633:BF633"/>
    <mergeCell ref="AZ633:BC633"/>
    <mergeCell ref="B636:D639"/>
    <mergeCell ref="E636:H639"/>
    <mergeCell ref="I636:K639"/>
    <mergeCell ref="AA636:AB639"/>
    <mergeCell ref="L636:N637"/>
    <mergeCell ref="O636:R636"/>
    <mergeCell ref="S636:V636"/>
    <mergeCell ref="W636:Z636"/>
    <mergeCell ref="AN636:AQ636"/>
    <mergeCell ref="AR636:AU636"/>
    <mergeCell ref="AV636:AY636"/>
    <mergeCell ref="AZ636:BC636"/>
    <mergeCell ref="AV638:AY638"/>
    <mergeCell ref="BD636:BF636"/>
    <mergeCell ref="O637:R637"/>
    <mergeCell ref="S637:V637"/>
    <mergeCell ref="W637:Z637"/>
    <mergeCell ref="AE637:AG637"/>
    <mergeCell ref="AH637:AJ637"/>
    <mergeCell ref="AN637:AQ637"/>
    <mergeCell ref="AR637:AU637"/>
    <mergeCell ref="AV637:AY637"/>
    <mergeCell ref="AE638:AG638"/>
    <mergeCell ref="AH638:AJ638"/>
    <mergeCell ref="AN638:AQ638"/>
    <mergeCell ref="AR638:AU638"/>
    <mergeCell ref="AK636:AM639"/>
    <mergeCell ref="AE636:AG636"/>
    <mergeCell ref="AH636:AJ636"/>
    <mergeCell ref="L638:N639"/>
    <mergeCell ref="O638:R638"/>
    <mergeCell ref="S638:V638"/>
    <mergeCell ref="W638:Z638"/>
    <mergeCell ref="AH639:AJ639"/>
    <mergeCell ref="AN639:AQ639"/>
    <mergeCell ref="AR639:AU639"/>
    <mergeCell ref="AV639:AY639"/>
    <mergeCell ref="O639:R639"/>
    <mergeCell ref="S639:V639"/>
    <mergeCell ref="W639:Z639"/>
    <mergeCell ref="AE639:AG639"/>
    <mergeCell ref="AC636:AD639"/>
    <mergeCell ref="AZ639:BC639"/>
    <mergeCell ref="BD639:BF639"/>
    <mergeCell ref="BG636:BI639"/>
    <mergeCell ref="BJ636:BL639"/>
    <mergeCell ref="AZ638:BC638"/>
    <mergeCell ref="BD638:BF638"/>
    <mergeCell ref="BD637:BF637"/>
    <mergeCell ref="AZ637:BC637"/>
    <mergeCell ref="B640:D643"/>
    <mergeCell ref="E640:H643"/>
    <mergeCell ref="I640:K643"/>
    <mergeCell ref="AA640:AB643"/>
    <mergeCell ref="L640:N641"/>
    <mergeCell ref="O640:R640"/>
    <mergeCell ref="S640:V640"/>
    <mergeCell ref="W640:Z640"/>
    <mergeCell ref="AN640:AQ640"/>
    <mergeCell ref="AR640:AU640"/>
    <mergeCell ref="AV640:AY640"/>
    <mergeCell ref="AZ640:BC640"/>
    <mergeCell ref="AV642:AY642"/>
    <mergeCell ref="BD640:BF640"/>
    <mergeCell ref="O641:R641"/>
    <mergeCell ref="S641:V641"/>
    <mergeCell ref="W641:Z641"/>
    <mergeCell ref="AE641:AG641"/>
    <mergeCell ref="AH641:AJ641"/>
    <mergeCell ref="AN641:AQ641"/>
    <mergeCell ref="AR641:AU641"/>
    <mergeCell ref="AV641:AY641"/>
    <mergeCell ref="AE642:AG642"/>
    <mergeCell ref="AH642:AJ642"/>
    <mergeCell ref="AN642:AQ642"/>
    <mergeCell ref="AR642:AU642"/>
    <mergeCell ref="AK640:AM643"/>
    <mergeCell ref="AE640:AG640"/>
    <mergeCell ref="AH640:AJ640"/>
    <mergeCell ref="L642:N643"/>
    <mergeCell ref="O642:R642"/>
    <mergeCell ref="S642:V642"/>
    <mergeCell ref="W642:Z642"/>
    <mergeCell ref="AH643:AJ643"/>
    <mergeCell ref="AN643:AQ643"/>
    <mergeCell ref="AR643:AU643"/>
    <mergeCell ref="AV643:AY643"/>
    <mergeCell ref="O643:R643"/>
    <mergeCell ref="S643:V643"/>
    <mergeCell ref="W643:Z643"/>
    <mergeCell ref="AE643:AG643"/>
    <mergeCell ref="AC640:AD643"/>
    <mergeCell ref="AZ643:BC643"/>
    <mergeCell ref="BD643:BF643"/>
    <mergeCell ref="BG640:BI643"/>
    <mergeCell ref="BJ640:BL643"/>
    <mergeCell ref="AZ642:BC642"/>
    <mergeCell ref="BD642:BF642"/>
    <mergeCell ref="BD641:BF641"/>
    <mergeCell ref="AZ641:BC641"/>
    <mergeCell ref="B644:D647"/>
    <mergeCell ref="E644:H647"/>
    <mergeCell ref="I644:K647"/>
    <mergeCell ref="AA644:AB647"/>
    <mergeCell ref="L644:N645"/>
    <mergeCell ref="O644:R644"/>
    <mergeCell ref="S644:V644"/>
    <mergeCell ref="W644:Z644"/>
    <mergeCell ref="AN644:AQ644"/>
    <mergeCell ref="AR644:AU644"/>
    <mergeCell ref="AV644:AY644"/>
    <mergeCell ref="AZ644:BC644"/>
    <mergeCell ref="AV646:AY646"/>
    <mergeCell ref="BD644:BF644"/>
    <mergeCell ref="O645:R645"/>
    <mergeCell ref="S645:V645"/>
    <mergeCell ref="W645:Z645"/>
    <mergeCell ref="AE645:AG645"/>
    <mergeCell ref="AH645:AJ645"/>
    <mergeCell ref="AN645:AQ645"/>
    <mergeCell ref="AR645:AU645"/>
    <mergeCell ref="AV645:AY645"/>
    <mergeCell ref="AE646:AG646"/>
    <mergeCell ref="AH646:AJ646"/>
    <mergeCell ref="AN646:AQ646"/>
    <mergeCell ref="AR646:AU646"/>
    <mergeCell ref="AK644:AM647"/>
    <mergeCell ref="AE644:AG644"/>
    <mergeCell ref="AH644:AJ644"/>
    <mergeCell ref="L646:N647"/>
    <mergeCell ref="O646:R646"/>
    <mergeCell ref="S646:V646"/>
    <mergeCell ref="W646:Z646"/>
    <mergeCell ref="AH647:AJ647"/>
    <mergeCell ref="AN647:AQ647"/>
    <mergeCell ref="AR647:AU647"/>
    <mergeCell ref="AV647:AY647"/>
    <mergeCell ref="O647:R647"/>
    <mergeCell ref="S647:V647"/>
    <mergeCell ref="W647:Z647"/>
    <mergeCell ref="AE647:AG647"/>
    <mergeCell ref="AC644:AD647"/>
    <mergeCell ref="AZ647:BC647"/>
    <mergeCell ref="BD647:BF647"/>
    <mergeCell ref="BG644:BI647"/>
    <mergeCell ref="BJ644:BL647"/>
    <mergeCell ref="AZ646:BC646"/>
    <mergeCell ref="BD646:BF646"/>
    <mergeCell ref="BD645:BF645"/>
    <mergeCell ref="AZ645:BC645"/>
    <mergeCell ref="B648:D651"/>
    <mergeCell ref="E648:H651"/>
    <mergeCell ref="I648:K651"/>
    <mergeCell ref="AA648:AB651"/>
    <mergeCell ref="L648:N649"/>
    <mergeCell ref="O648:R648"/>
    <mergeCell ref="S648:V648"/>
    <mergeCell ref="W648:Z648"/>
    <mergeCell ref="AN648:AQ648"/>
    <mergeCell ref="AR648:AU648"/>
    <mergeCell ref="AV648:AY648"/>
    <mergeCell ref="AZ648:BC648"/>
    <mergeCell ref="AV650:AY650"/>
    <mergeCell ref="BD648:BF648"/>
    <mergeCell ref="O649:R649"/>
    <mergeCell ref="S649:V649"/>
    <mergeCell ref="W649:Z649"/>
    <mergeCell ref="AE649:AG649"/>
    <mergeCell ref="AH649:AJ649"/>
    <mergeCell ref="AN649:AQ649"/>
    <mergeCell ref="AR649:AU649"/>
    <mergeCell ref="AV649:AY649"/>
    <mergeCell ref="AE650:AG650"/>
    <mergeCell ref="AH650:AJ650"/>
    <mergeCell ref="AN650:AQ650"/>
    <mergeCell ref="AR650:AU650"/>
    <mergeCell ref="AK648:AM651"/>
    <mergeCell ref="AE648:AG648"/>
    <mergeCell ref="AH648:AJ648"/>
    <mergeCell ref="L650:N651"/>
    <mergeCell ref="O650:R650"/>
    <mergeCell ref="S650:V650"/>
    <mergeCell ref="W650:Z650"/>
    <mergeCell ref="AH651:AJ651"/>
    <mergeCell ref="AN651:AQ651"/>
    <mergeCell ref="AR651:AU651"/>
    <mergeCell ref="AV651:AY651"/>
    <mergeCell ref="O651:R651"/>
    <mergeCell ref="S651:V651"/>
    <mergeCell ref="W651:Z651"/>
    <mergeCell ref="AE651:AG651"/>
    <mergeCell ref="AC648:AD651"/>
    <mergeCell ref="AZ651:BC651"/>
    <mergeCell ref="BD651:BF651"/>
    <mergeCell ref="BG648:BI651"/>
    <mergeCell ref="BJ648:BL651"/>
    <mergeCell ref="AZ650:BC650"/>
    <mergeCell ref="BD650:BF650"/>
    <mergeCell ref="BD649:BF649"/>
    <mergeCell ref="AZ649:BC649"/>
    <mergeCell ref="B652:D655"/>
    <mergeCell ref="E652:H655"/>
    <mergeCell ref="I652:K655"/>
    <mergeCell ref="AA652:AB655"/>
    <mergeCell ref="L652:N653"/>
    <mergeCell ref="O652:R652"/>
    <mergeCell ref="S652:V652"/>
    <mergeCell ref="W652:Z652"/>
    <mergeCell ref="AN652:AQ652"/>
    <mergeCell ref="AR652:AU652"/>
    <mergeCell ref="AV652:AY652"/>
    <mergeCell ref="AZ652:BC652"/>
    <mergeCell ref="AV654:AY654"/>
    <mergeCell ref="BD652:BF652"/>
    <mergeCell ref="O653:R653"/>
    <mergeCell ref="S653:V653"/>
    <mergeCell ref="W653:Z653"/>
    <mergeCell ref="AE653:AG653"/>
    <mergeCell ref="AH653:AJ653"/>
    <mergeCell ref="AN653:AQ653"/>
    <mergeCell ref="AR653:AU653"/>
    <mergeCell ref="AV653:AY653"/>
    <mergeCell ref="AE654:AG654"/>
    <mergeCell ref="AH654:AJ654"/>
    <mergeCell ref="AN654:AQ654"/>
    <mergeCell ref="AR654:AU654"/>
    <mergeCell ref="AK652:AM655"/>
    <mergeCell ref="AE652:AG652"/>
    <mergeCell ref="AH652:AJ652"/>
    <mergeCell ref="L654:N655"/>
    <mergeCell ref="O654:R654"/>
    <mergeCell ref="S654:V654"/>
    <mergeCell ref="W654:Z654"/>
    <mergeCell ref="AH655:AJ655"/>
    <mergeCell ref="AN655:AQ655"/>
    <mergeCell ref="AR655:AU655"/>
    <mergeCell ref="AV655:AY655"/>
    <mergeCell ref="O655:R655"/>
    <mergeCell ref="S655:V655"/>
    <mergeCell ref="W655:Z655"/>
    <mergeCell ref="AE655:AG655"/>
    <mergeCell ref="AC652:AD655"/>
    <mergeCell ref="AZ655:BC655"/>
    <mergeCell ref="BD655:BF655"/>
    <mergeCell ref="BG652:BI655"/>
    <mergeCell ref="BJ652:BL655"/>
    <mergeCell ref="AZ654:BC654"/>
    <mergeCell ref="BD654:BF654"/>
    <mergeCell ref="BD653:BF653"/>
    <mergeCell ref="AZ653:BC653"/>
    <mergeCell ref="B656:D659"/>
    <mergeCell ref="E656:H659"/>
    <mergeCell ref="I656:K659"/>
    <mergeCell ref="AA656:AB659"/>
    <mergeCell ref="L656:N657"/>
    <mergeCell ref="O656:R656"/>
    <mergeCell ref="S656:V656"/>
    <mergeCell ref="W656:Z656"/>
    <mergeCell ref="AN656:AQ656"/>
    <mergeCell ref="AR656:AU656"/>
    <mergeCell ref="AV656:AY656"/>
    <mergeCell ref="AZ656:BC656"/>
    <mergeCell ref="AV658:AY658"/>
    <mergeCell ref="BD656:BF656"/>
    <mergeCell ref="O657:R657"/>
    <mergeCell ref="S657:V657"/>
    <mergeCell ref="W657:Z657"/>
    <mergeCell ref="AE657:AG657"/>
    <mergeCell ref="AH657:AJ657"/>
    <mergeCell ref="AN657:AQ657"/>
    <mergeCell ref="AR657:AU657"/>
    <mergeCell ref="AV657:AY657"/>
    <mergeCell ref="AE658:AG658"/>
    <mergeCell ref="AH658:AJ658"/>
    <mergeCell ref="AN658:AQ658"/>
    <mergeCell ref="AR658:AU658"/>
    <mergeCell ref="AK656:AM659"/>
    <mergeCell ref="AE656:AG656"/>
    <mergeCell ref="AH656:AJ656"/>
    <mergeCell ref="L658:N659"/>
    <mergeCell ref="O658:R658"/>
    <mergeCell ref="S658:V658"/>
    <mergeCell ref="W658:Z658"/>
    <mergeCell ref="AH659:AJ659"/>
    <mergeCell ref="AN659:AQ659"/>
    <mergeCell ref="AR659:AU659"/>
    <mergeCell ref="AV659:AY659"/>
    <mergeCell ref="O659:R659"/>
    <mergeCell ref="S659:V659"/>
    <mergeCell ref="W659:Z659"/>
    <mergeCell ref="AE659:AG659"/>
    <mergeCell ref="AC656:AD659"/>
    <mergeCell ref="AZ659:BC659"/>
    <mergeCell ref="BD659:BF659"/>
    <mergeCell ref="BG656:BI659"/>
    <mergeCell ref="BJ656:BL659"/>
    <mergeCell ref="AZ658:BC658"/>
    <mergeCell ref="BD658:BF658"/>
    <mergeCell ref="BD657:BF657"/>
    <mergeCell ref="AZ657:BC657"/>
    <mergeCell ref="B660:D663"/>
    <mergeCell ref="E660:H663"/>
    <mergeCell ref="I660:K663"/>
    <mergeCell ref="AA660:AB663"/>
    <mergeCell ref="L660:N661"/>
    <mergeCell ref="O660:R660"/>
    <mergeCell ref="S660:V660"/>
    <mergeCell ref="W660:Z660"/>
    <mergeCell ref="AN660:AQ660"/>
    <mergeCell ref="AR660:AU660"/>
    <mergeCell ref="AV660:AY660"/>
    <mergeCell ref="AZ660:BC660"/>
    <mergeCell ref="AV662:AY662"/>
    <mergeCell ref="BD660:BF660"/>
    <mergeCell ref="O661:R661"/>
    <mergeCell ref="S661:V661"/>
    <mergeCell ref="W661:Z661"/>
    <mergeCell ref="AE661:AG661"/>
    <mergeCell ref="AH661:AJ661"/>
    <mergeCell ref="AN661:AQ661"/>
    <mergeCell ref="AR661:AU661"/>
    <mergeCell ref="AV661:AY661"/>
    <mergeCell ref="AE662:AG662"/>
    <mergeCell ref="AH662:AJ662"/>
    <mergeCell ref="AN662:AQ662"/>
    <mergeCell ref="AR662:AU662"/>
    <mergeCell ref="AK660:AM663"/>
    <mergeCell ref="AE660:AG660"/>
    <mergeCell ref="AH660:AJ660"/>
    <mergeCell ref="L662:N663"/>
    <mergeCell ref="O662:R662"/>
    <mergeCell ref="S662:V662"/>
    <mergeCell ref="W662:Z662"/>
    <mergeCell ref="AH663:AJ663"/>
    <mergeCell ref="AN663:AQ663"/>
    <mergeCell ref="AR663:AU663"/>
    <mergeCell ref="AV663:AY663"/>
    <mergeCell ref="O663:R663"/>
    <mergeCell ref="S663:V663"/>
    <mergeCell ref="W663:Z663"/>
    <mergeCell ref="AE663:AG663"/>
    <mergeCell ref="AC660:AD663"/>
    <mergeCell ref="AZ663:BC663"/>
    <mergeCell ref="BD663:BF663"/>
    <mergeCell ref="BG660:BI663"/>
    <mergeCell ref="BJ660:BL663"/>
    <mergeCell ref="AZ662:BC662"/>
    <mergeCell ref="BD662:BF662"/>
    <mergeCell ref="BD661:BF661"/>
    <mergeCell ref="AZ661:BC661"/>
    <mergeCell ref="B664:D667"/>
    <mergeCell ref="E664:H667"/>
    <mergeCell ref="I664:K667"/>
    <mergeCell ref="AA664:AB667"/>
    <mergeCell ref="L664:N665"/>
    <mergeCell ref="O664:R664"/>
    <mergeCell ref="S664:V664"/>
    <mergeCell ref="W664:Z664"/>
    <mergeCell ref="AN664:AQ664"/>
    <mergeCell ref="AR664:AU664"/>
    <mergeCell ref="AV664:AY664"/>
    <mergeCell ref="AZ664:BC664"/>
    <mergeCell ref="AV666:AY666"/>
    <mergeCell ref="BD664:BF664"/>
    <mergeCell ref="O665:R665"/>
    <mergeCell ref="S665:V665"/>
    <mergeCell ref="W665:Z665"/>
    <mergeCell ref="AE665:AG665"/>
    <mergeCell ref="AH665:AJ665"/>
    <mergeCell ref="AN665:AQ665"/>
    <mergeCell ref="AR665:AU665"/>
    <mergeCell ref="AV665:AY665"/>
    <mergeCell ref="AE666:AG666"/>
    <mergeCell ref="AH666:AJ666"/>
    <mergeCell ref="AN666:AQ666"/>
    <mergeCell ref="AR666:AU666"/>
    <mergeCell ref="AK664:AM667"/>
    <mergeCell ref="AE664:AG664"/>
    <mergeCell ref="AH664:AJ664"/>
    <mergeCell ref="L666:N667"/>
    <mergeCell ref="O666:R666"/>
    <mergeCell ref="S666:V666"/>
    <mergeCell ref="W666:Z666"/>
    <mergeCell ref="AH667:AJ667"/>
    <mergeCell ref="AN667:AQ667"/>
    <mergeCell ref="AR667:AU667"/>
    <mergeCell ref="AV667:AY667"/>
    <mergeCell ref="O667:R667"/>
    <mergeCell ref="S667:V667"/>
    <mergeCell ref="W667:Z667"/>
    <mergeCell ref="AE667:AG667"/>
    <mergeCell ref="AC664:AD667"/>
    <mergeCell ref="AZ667:BC667"/>
    <mergeCell ref="BD667:BF667"/>
    <mergeCell ref="BG664:BI667"/>
    <mergeCell ref="BJ664:BL667"/>
    <mergeCell ref="AZ666:BC666"/>
    <mergeCell ref="BD666:BF666"/>
    <mergeCell ref="BD665:BF665"/>
    <mergeCell ref="AZ665:BC665"/>
    <mergeCell ref="B668:D671"/>
    <mergeCell ref="E668:H671"/>
    <mergeCell ref="I668:K671"/>
    <mergeCell ref="AA668:AB671"/>
    <mergeCell ref="L668:N669"/>
    <mergeCell ref="O668:R668"/>
    <mergeCell ref="S668:V668"/>
    <mergeCell ref="W668:Z668"/>
    <mergeCell ref="AN668:AQ668"/>
    <mergeCell ref="AR668:AU668"/>
    <mergeCell ref="AV668:AY668"/>
    <mergeCell ref="AZ668:BC668"/>
    <mergeCell ref="AV670:AY670"/>
    <mergeCell ref="BD668:BF668"/>
    <mergeCell ref="O669:R669"/>
    <mergeCell ref="S669:V669"/>
    <mergeCell ref="W669:Z669"/>
    <mergeCell ref="AE669:AG669"/>
    <mergeCell ref="AH669:AJ669"/>
    <mergeCell ref="AN669:AQ669"/>
    <mergeCell ref="AR669:AU669"/>
    <mergeCell ref="AV669:AY669"/>
    <mergeCell ref="AE670:AG670"/>
    <mergeCell ref="AH670:AJ670"/>
    <mergeCell ref="AN670:AQ670"/>
    <mergeCell ref="AR670:AU670"/>
    <mergeCell ref="AK668:AM671"/>
    <mergeCell ref="AE668:AG668"/>
    <mergeCell ref="AH668:AJ668"/>
    <mergeCell ref="L670:N671"/>
    <mergeCell ref="O670:R670"/>
    <mergeCell ref="S670:V670"/>
    <mergeCell ref="W670:Z670"/>
    <mergeCell ref="AH671:AJ671"/>
    <mergeCell ref="AN671:AQ671"/>
    <mergeCell ref="AR671:AU671"/>
    <mergeCell ref="AV671:AY671"/>
    <mergeCell ref="O671:R671"/>
    <mergeCell ref="S671:V671"/>
    <mergeCell ref="W671:Z671"/>
    <mergeCell ref="AE671:AG671"/>
    <mergeCell ref="AC668:AD671"/>
    <mergeCell ref="AZ671:BC671"/>
    <mergeCell ref="BD671:BF671"/>
    <mergeCell ref="BG668:BI671"/>
    <mergeCell ref="BJ668:BL671"/>
    <mergeCell ref="AZ670:BC670"/>
    <mergeCell ref="BD670:BF670"/>
    <mergeCell ref="BD669:BF669"/>
    <mergeCell ref="AZ669:BC669"/>
    <mergeCell ref="B672:D675"/>
    <mergeCell ref="E672:H675"/>
    <mergeCell ref="I672:K675"/>
    <mergeCell ref="AA672:AB675"/>
    <mergeCell ref="L672:N673"/>
    <mergeCell ref="O672:R672"/>
    <mergeCell ref="S672:V672"/>
    <mergeCell ref="W672:Z672"/>
    <mergeCell ref="AN672:AQ672"/>
    <mergeCell ref="AR672:AU672"/>
    <mergeCell ref="AV672:AY672"/>
    <mergeCell ref="AZ672:BC672"/>
    <mergeCell ref="AV674:AY674"/>
    <mergeCell ref="BD672:BF672"/>
    <mergeCell ref="O673:R673"/>
    <mergeCell ref="S673:V673"/>
    <mergeCell ref="W673:Z673"/>
    <mergeCell ref="AE673:AG673"/>
    <mergeCell ref="AH673:AJ673"/>
    <mergeCell ref="AN673:AQ673"/>
    <mergeCell ref="AR673:AU673"/>
    <mergeCell ref="AV673:AY673"/>
    <mergeCell ref="AE674:AG674"/>
    <mergeCell ref="AH674:AJ674"/>
    <mergeCell ref="AN674:AQ674"/>
    <mergeCell ref="AR674:AU674"/>
    <mergeCell ref="AK672:AM675"/>
    <mergeCell ref="AE672:AG672"/>
    <mergeCell ref="AH672:AJ672"/>
    <mergeCell ref="L674:N675"/>
    <mergeCell ref="O674:R674"/>
    <mergeCell ref="S674:V674"/>
    <mergeCell ref="W674:Z674"/>
    <mergeCell ref="AH675:AJ675"/>
    <mergeCell ref="AN675:AQ675"/>
    <mergeCell ref="AR675:AU675"/>
    <mergeCell ref="AV675:AY675"/>
    <mergeCell ref="O675:R675"/>
    <mergeCell ref="S675:V675"/>
    <mergeCell ref="W675:Z675"/>
    <mergeCell ref="AE675:AG675"/>
    <mergeCell ref="AC672:AD675"/>
    <mergeCell ref="AZ675:BC675"/>
    <mergeCell ref="BD675:BF675"/>
    <mergeCell ref="BG672:BI675"/>
    <mergeCell ref="BJ672:BL675"/>
    <mergeCell ref="AZ674:BC674"/>
    <mergeCell ref="BD674:BF674"/>
    <mergeCell ref="BD673:BF673"/>
    <mergeCell ref="AZ673:BC673"/>
    <mergeCell ref="B676:D679"/>
    <mergeCell ref="E676:H679"/>
    <mergeCell ref="I676:K679"/>
    <mergeCell ref="AA676:AB679"/>
    <mergeCell ref="L676:N677"/>
    <mergeCell ref="O676:R676"/>
    <mergeCell ref="S676:V676"/>
    <mergeCell ref="W676:Z676"/>
    <mergeCell ref="AN676:AQ676"/>
    <mergeCell ref="AR676:AU676"/>
    <mergeCell ref="AV676:AY676"/>
    <mergeCell ref="AZ676:BC676"/>
    <mergeCell ref="AV678:AY678"/>
    <mergeCell ref="BD676:BF676"/>
    <mergeCell ref="O677:R677"/>
    <mergeCell ref="S677:V677"/>
    <mergeCell ref="W677:Z677"/>
    <mergeCell ref="AE677:AG677"/>
    <mergeCell ref="AH677:AJ677"/>
    <mergeCell ref="AN677:AQ677"/>
    <mergeCell ref="AR677:AU677"/>
    <mergeCell ref="AV677:AY677"/>
    <mergeCell ref="AE678:AG678"/>
    <mergeCell ref="AH678:AJ678"/>
    <mergeCell ref="AN678:AQ678"/>
    <mergeCell ref="AR678:AU678"/>
    <mergeCell ref="AK676:AM679"/>
    <mergeCell ref="AE676:AG676"/>
    <mergeCell ref="AH676:AJ676"/>
    <mergeCell ref="L678:N679"/>
    <mergeCell ref="O678:R678"/>
    <mergeCell ref="S678:V678"/>
    <mergeCell ref="W678:Z678"/>
    <mergeCell ref="AH679:AJ679"/>
    <mergeCell ref="AN679:AQ679"/>
    <mergeCell ref="AR679:AU679"/>
    <mergeCell ref="AV679:AY679"/>
    <mergeCell ref="O679:R679"/>
    <mergeCell ref="S679:V679"/>
    <mergeCell ref="W679:Z679"/>
    <mergeCell ref="AE679:AG679"/>
    <mergeCell ref="AC676:AD679"/>
    <mergeCell ref="AZ679:BC679"/>
    <mergeCell ref="BD679:BF679"/>
    <mergeCell ref="BG676:BI679"/>
    <mergeCell ref="BJ676:BL679"/>
    <mergeCell ref="AZ678:BC678"/>
    <mergeCell ref="BD678:BF678"/>
    <mergeCell ref="BD677:BF677"/>
    <mergeCell ref="AZ677:BC677"/>
    <mergeCell ref="B680:D683"/>
    <mergeCell ref="E680:H683"/>
    <mergeCell ref="I680:K683"/>
    <mergeCell ref="AA680:AB683"/>
    <mergeCell ref="L680:N681"/>
    <mergeCell ref="O680:R680"/>
    <mergeCell ref="S680:V680"/>
    <mergeCell ref="W680:Z680"/>
    <mergeCell ref="AN680:AQ680"/>
    <mergeCell ref="AR680:AU680"/>
    <mergeCell ref="AV680:AY680"/>
    <mergeCell ref="AZ680:BC680"/>
    <mergeCell ref="AV682:AY682"/>
    <mergeCell ref="BD680:BF680"/>
    <mergeCell ref="O681:R681"/>
    <mergeCell ref="S681:V681"/>
    <mergeCell ref="W681:Z681"/>
    <mergeCell ref="AE681:AG681"/>
    <mergeCell ref="AH681:AJ681"/>
    <mergeCell ref="AN681:AQ681"/>
    <mergeCell ref="AR681:AU681"/>
    <mergeCell ref="AV681:AY681"/>
    <mergeCell ref="AE682:AG682"/>
    <mergeCell ref="AH682:AJ682"/>
    <mergeCell ref="AN682:AQ682"/>
    <mergeCell ref="AR682:AU682"/>
    <mergeCell ref="AK680:AM683"/>
    <mergeCell ref="AE680:AG680"/>
    <mergeCell ref="AH680:AJ680"/>
    <mergeCell ref="L682:N683"/>
    <mergeCell ref="O682:R682"/>
    <mergeCell ref="S682:V682"/>
    <mergeCell ref="W682:Z682"/>
    <mergeCell ref="AH683:AJ683"/>
    <mergeCell ref="AN683:AQ683"/>
    <mergeCell ref="AR683:AU683"/>
    <mergeCell ref="AV683:AY683"/>
    <mergeCell ref="O683:R683"/>
    <mergeCell ref="S683:V683"/>
    <mergeCell ref="W683:Z683"/>
    <mergeCell ref="AE683:AG683"/>
    <mergeCell ref="AC680:AD683"/>
    <mergeCell ref="AZ683:BC683"/>
    <mergeCell ref="BD683:BF683"/>
    <mergeCell ref="BG680:BI683"/>
    <mergeCell ref="BJ680:BL683"/>
    <mergeCell ref="AZ682:BC682"/>
    <mergeCell ref="BD682:BF682"/>
    <mergeCell ref="BD681:BF681"/>
    <mergeCell ref="AZ681:BC681"/>
    <mergeCell ref="B684:D687"/>
    <mergeCell ref="E684:H687"/>
    <mergeCell ref="I684:K687"/>
    <mergeCell ref="AA684:AB687"/>
    <mergeCell ref="L684:N685"/>
    <mergeCell ref="O684:R684"/>
    <mergeCell ref="S684:V684"/>
    <mergeCell ref="W684:Z684"/>
    <mergeCell ref="AN684:AQ684"/>
    <mergeCell ref="AR684:AU684"/>
    <mergeCell ref="AV684:AY684"/>
    <mergeCell ref="AZ684:BC684"/>
    <mergeCell ref="AV686:AY686"/>
    <mergeCell ref="BD684:BF684"/>
    <mergeCell ref="O685:R685"/>
    <mergeCell ref="S685:V685"/>
    <mergeCell ref="W685:Z685"/>
    <mergeCell ref="AE685:AG685"/>
    <mergeCell ref="AH685:AJ685"/>
    <mergeCell ref="AN685:AQ685"/>
    <mergeCell ref="AR685:AU685"/>
    <mergeCell ref="AV685:AY685"/>
    <mergeCell ref="AE686:AG686"/>
    <mergeCell ref="AH686:AJ686"/>
    <mergeCell ref="AN686:AQ686"/>
    <mergeCell ref="AR686:AU686"/>
    <mergeCell ref="AK684:AM687"/>
    <mergeCell ref="AE684:AG684"/>
    <mergeCell ref="AH684:AJ684"/>
    <mergeCell ref="L686:N687"/>
    <mergeCell ref="O686:R686"/>
    <mergeCell ref="S686:V686"/>
    <mergeCell ref="W686:Z686"/>
    <mergeCell ref="AH687:AJ687"/>
    <mergeCell ref="AN687:AQ687"/>
    <mergeCell ref="AR687:AU687"/>
    <mergeCell ref="AV687:AY687"/>
    <mergeCell ref="O687:R687"/>
    <mergeCell ref="S687:V687"/>
    <mergeCell ref="W687:Z687"/>
    <mergeCell ref="AE687:AG687"/>
    <mergeCell ref="AC684:AD687"/>
    <mergeCell ref="AZ687:BC687"/>
    <mergeCell ref="BD687:BF687"/>
    <mergeCell ref="BG684:BI687"/>
    <mergeCell ref="BJ684:BL687"/>
    <mergeCell ref="AZ686:BC686"/>
    <mergeCell ref="BD686:BF686"/>
    <mergeCell ref="BD685:BF685"/>
    <mergeCell ref="AZ685:BC685"/>
    <mergeCell ref="B688:D691"/>
    <mergeCell ref="E688:H691"/>
    <mergeCell ref="I688:K691"/>
    <mergeCell ref="AA688:AB691"/>
    <mergeCell ref="L688:N689"/>
    <mergeCell ref="O688:R688"/>
    <mergeCell ref="S688:V688"/>
    <mergeCell ref="W688:Z688"/>
    <mergeCell ref="AN688:AQ688"/>
    <mergeCell ref="AR688:AU688"/>
    <mergeCell ref="AV688:AY688"/>
    <mergeCell ref="AZ688:BC688"/>
    <mergeCell ref="AV690:AY690"/>
    <mergeCell ref="BD688:BF688"/>
    <mergeCell ref="O689:R689"/>
    <mergeCell ref="S689:V689"/>
    <mergeCell ref="W689:Z689"/>
    <mergeCell ref="AE689:AG689"/>
    <mergeCell ref="AH689:AJ689"/>
    <mergeCell ref="AN689:AQ689"/>
    <mergeCell ref="AR689:AU689"/>
    <mergeCell ref="AV689:AY689"/>
    <mergeCell ref="AE690:AG690"/>
    <mergeCell ref="AH690:AJ690"/>
    <mergeCell ref="AN690:AQ690"/>
    <mergeCell ref="AR690:AU690"/>
    <mergeCell ref="AK688:AM691"/>
    <mergeCell ref="AE688:AG688"/>
    <mergeCell ref="AH688:AJ688"/>
    <mergeCell ref="L690:N691"/>
    <mergeCell ref="O690:R690"/>
    <mergeCell ref="S690:V690"/>
    <mergeCell ref="W690:Z690"/>
    <mergeCell ref="AH691:AJ691"/>
    <mergeCell ref="AN691:AQ691"/>
    <mergeCell ref="AR691:AU691"/>
    <mergeCell ref="AV691:AY691"/>
    <mergeCell ref="O691:R691"/>
    <mergeCell ref="S691:V691"/>
    <mergeCell ref="W691:Z691"/>
    <mergeCell ref="AE691:AG691"/>
    <mergeCell ref="AC688:AD691"/>
    <mergeCell ref="AZ691:BC691"/>
    <mergeCell ref="BD691:BF691"/>
    <mergeCell ref="BG688:BI691"/>
    <mergeCell ref="BJ688:BL691"/>
    <mergeCell ref="AZ690:BC690"/>
    <mergeCell ref="BD690:BF690"/>
    <mergeCell ref="BD689:BF689"/>
    <mergeCell ref="AZ689:BC689"/>
    <mergeCell ref="B692:D695"/>
    <mergeCell ref="E692:H695"/>
    <mergeCell ref="I692:K695"/>
    <mergeCell ref="AA692:AB695"/>
    <mergeCell ref="L692:N693"/>
    <mergeCell ref="O692:R692"/>
    <mergeCell ref="S692:V692"/>
    <mergeCell ref="W692:Z692"/>
    <mergeCell ref="AN692:AQ692"/>
    <mergeCell ref="AR692:AU692"/>
    <mergeCell ref="AV692:AY692"/>
    <mergeCell ref="AZ692:BC692"/>
    <mergeCell ref="AV694:AY694"/>
    <mergeCell ref="BD692:BF692"/>
    <mergeCell ref="O693:R693"/>
    <mergeCell ref="S693:V693"/>
    <mergeCell ref="W693:Z693"/>
    <mergeCell ref="AE693:AG693"/>
    <mergeCell ref="AH693:AJ693"/>
    <mergeCell ref="AN693:AQ693"/>
    <mergeCell ref="AR693:AU693"/>
    <mergeCell ref="AV693:AY693"/>
    <mergeCell ref="AE694:AG694"/>
    <mergeCell ref="AH694:AJ694"/>
    <mergeCell ref="AN694:AQ694"/>
    <mergeCell ref="AR694:AU694"/>
    <mergeCell ref="AK692:AM695"/>
    <mergeCell ref="AE692:AG692"/>
    <mergeCell ref="AH692:AJ692"/>
    <mergeCell ref="L694:N695"/>
    <mergeCell ref="O694:R694"/>
    <mergeCell ref="S694:V694"/>
    <mergeCell ref="W694:Z694"/>
    <mergeCell ref="AH695:AJ695"/>
    <mergeCell ref="AN695:AQ695"/>
    <mergeCell ref="AR695:AU695"/>
    <mergeCell ref="AV695:AY695"/>
    <mergeCell ref="O695:R695"/>
    <mergeCell ref="S695:V695"/>
    <mergeCell ref="W695:Z695"/>
    <mergeCell ref="AE695:AG695"/>
    <mergeCell ref="AC692:AD695"/>
    <mergeCell ref="AZ695:BC695"/>
    <mergeCell ref="BD695:BF695"/>
    <mergeCell ref="BG692:BI695"/>
    <mergeCell ref="BJ692:BL695"/>
    <mergeCell ref="AZ694:BC694"/>
    <mergeCell ref="BD694:BF694"/>
    <mergeCell ref="BD693:BF693"/>
    <mergeCell ref="AZ693:BC693"/>
    <mergeCell ref="B696:D699"/>
    <mergeCell ref="E696:H699"/>
    <mergeCell ref="I696:K699"/>
    <mergeCell ref="AA696:AB699"/>
    <mergeCell ref="L696:N697"/>
    <mergeCell ref="O696:R696"/>
    <mergeCell ref="S696:V696"/>
    <mergeCell ref="W696:Z696"/>
    <mergeCell ref="AN696:AQ696"/>
    <mergeCell ref="AR696:AU696"/>
    <mergeCell ref="AV696:AY696"/>
    <mergeCell ref="AZ696:BC696"/>
    <mergeCell ref="AV698:AY698"/>
    <mergeCell ref="BD696:BF696"/>
    <mergeCell ref="O697:R697"/>
    <mergeCell ref="S697:V697"/>
    <mergeCell ref="W697:Z697"/>
    <mergeCell ref="AE697:AG697"/>
    <mergeCell ref="AH697:AJ697"/>
    <mergeCell ref="AN697:AQ697"/>
    <mergeCell ref="AR697:AU697"/>
    <mergeCell ref="AV697:AY697"/>
    <mergeCell ref="AE698:AG698"/>
    <mergeCell ref="AH698:AJ698"/>
    <mergeCell ref="AN698:AQ698"/>
    <mergeCell ref="AR698:AU698"/>
    <mergeCell ref="AK696:AM699"/>
    <mergeCell ref="AE696:AG696"/>
    <mergeCell ref="AH696:AJ696"/>
    <mergeCell ref="L698:N699"/>
    <mergeCell ref="O698:R698"/>
    <mergeCell ref="S698:V698"/>
    <mergeCell ref="W698:Z698"/>
    <mergeCell ref="AH699:AJ699"/>
    <mergeCell ref="AN699:AQ699"/>
    <mergeCell ref="AR699:AU699"/>
    <mergeCell ref="AV699:AY699"/>
    <mergeCell ref="O699:R699"/>
    <mergeCell ref="S699:V699"/>
    <mergeCell ref="W699:Z699"/>
    <mergeCell ref="AE699:AG699"/>
    <mergeCell ref="AC696:AD699"/>
    <mergeCell ref="AZ699:BC699"/>
    <mergeCell ref="BD699:BF699"/>
    <mergeCell ref="BG696:BI699"/>
    <mergeCell ref="BJ696:BL699"/>
    <mergeCell ref="AZ698:BC698"/>
    <mergeCell ref="BD698:BF698"/>
    <mergeCell ref="BD697:BF697"/>
    <mergeCell ref="AZ697:BC697"/>
    <mergeCell ref="B700:D703"/>
    <mergeCell ref="E700:H703"/>
    <mergeCell ref="I700:K703"/>
    <mergeCell ref="AA700:AB703"/>
    <mergeCell ref="L700:N701"/>
    <mergeCell ref="O700:R700"/>
    <mergeCell ref="S700:V700"/>
    <mergeCell ref="W700:Z700"/>
    <mergeCell ref="AN700:AQ700"/>
    <mergeCell ref="AR700:AU700"/>
    <mergeCell ref="AV700:AY700"/>
    <mergeCell ref="AZ700:BC700"/>
    <mergeCell ref="AV702:AY702"/>
    <mergeCell ref="BD700:BF700"/>
    <mergeCell ref="O701:R701"/>
    <mergeCell ref="S701:V701"/>
    <mergeCell ref="W701:Z701"/>
    <mergeCell ref="AE701:AG701"/>
    <mergeCell ref="AH701:AJ701"/>
    <mergeCell ref="AN701:AQ701"/>
    <mergeCell ref="AR701:AU701"/>
    <mergeCell ref="AV701:AY701"/>
    <mergeCell ref="AE702:AG702"/>
    <mergeCell ref="AH702:AJ702"/>
    <mergeCell ref="AN702:AQ702"/>
    <mergeCell ref="AR702:AU702"/>
    <mergeCell ref="AK700:AM703"/>
    <mergeCell ref="AE700:AG700"/>
    <mergeCell ref="AH700:AJ700"/>
    <mergeCell ref="L702:N703"/>
    <mergeCell ref="O702:R702"/>
    <mergeCell ref="S702:V702"/>
    <mergeCell ref="W702:Z702"/>
    <mergeCell ref="AH703:AJ703"/>
    <mergeCell ref="AN703:AQ703"/>
    <mergeCell ref="AR703:AU703"/>
    <mergeCell ref="AV703:AY703"/>
    <mergeCell ref="O703:R703"/>
    <mergeCell ref="S703:V703"/>
    <mergeCell ref="W703:Z703"/>
    <mergeCell ref="AE703:AG703"/>
    <mergeCell ref="AC700:AD703"/>
    <mergeCell ref="AZ703:BC703"/>
    <mergeCell ref="BD703:BF703"/>
    <mergeCell ref="BG700:BI703"/>
    <mergeCell ref="BJ700:BL703"/>
    <mergeCell ref="AZ702:BC702"/>
    <mergeCell ref="BD702:BF702"/>
    <mergeCell ref="BD701:BF701"/>
    <mergeCell ref="AZ701:BC701"/>
    <mergeCell ref="B704:D707"/>
    <mergeCell ref="E704:H707"/>
    <mergeCell ref="I704:K707"/>
    <mergeCell ref="AA704:AB707"/>
    <mergeCell ref="L704:N705"/>
    <mergeCell ref="O704:R704"/>
    <mergeCell ref="S704:V704"/>
    <mergeCell ref="W704:Z704"/>
    <mergeCell ref="AN704:AQ704"/>
    <mergeCell ref="AR704:AU704"/>
    <mergeCell ref="AV704:AY704"/>
    <mergeCell ref="AZ704:BC704"/>
    <mergeCell ref="AV706:AY706"/>
    <mergeCell ref="BD704:BF704"/>
    <mergeCell ref="O705:R705"/>
    <mergeCell ref="S705:V705"/>
    <mergeCell ref="W705:Z705"/>
    <mergeCell ref="AE705:AG705"/>
    <mergeCell ref="AH705:AJ705"/>
    <mergeCell ref="AN705:AQ705"/>
    <mergeCell ref="AR705:AU705"/>
    <mergeCell ref="AV705:AY705"/>
    <mergeCell ref="AE706:AG706"/>
    <mergeCell ref="AH706:AJ706"/>
    <mergeCell ref="AN706:AQ706"/>
    <mergeCell ref="AR706:AU706"/>
    <mergeCell ref="AK704:AM707"/>
    <mergeCell ref="AE704:AG704"/>
    <mergeCell ref="AH704:AJ704"/>
    <mergeCell ref="L706:N707"/>
    <mergeCell ref="O706:R706"/>
    <mergeCell ref="S706:V706"/>
    <mergeCell ref="W706:Z706"/>
    <mergeCell ref="AH707:AJ707"/>
    <mergeCell ref="AN707:AQ707"/>
    <mergeCell ref="AR707:AU707"/>
    <mergeCell ref="AV707:AY707"/>
    <mergeCell ref="O707:R707"/>
    <mergeCell ref="S707:V707"/>
    <mergeCell ref="W707:Z707"/>
    <mergeCell ref="AE707:AG707"/>
    <mergeCell ref="AC704:AD707"/>
    <mergeCell ref="AZ707:BC707"/>
    <mergeCell ref="BD707:BF707"/>
    <mergeCell ref="BG704:BI707"/>
    <mergeCell ref="BJ704:BL707"/>
    <mergeCell ref="AZ706:BC706"/>
    <mergeCell ref="BD706:BF706"/>
    <mergeCell ref="BD705:BF705"/>
    <mergeCell ref="AZ705:BC705"/>
    <mergeCell ref="B708:D711"/>
    <mergeCell ref="E708:H711"/>
    <mergeCell ref="I708:K711"/>
    <mergeCell ref="AA708:AB711"/>
    <mergeCell ref="L708:N709"/>
    <mergeCell ref="O708:R708"/>
    <mergeCell ref="S708:V708"/>
    <mergeCell ref="W708:Z708"/>
    <mergeCell ref="AN708:AQ708"/>
    <mergeCell ref="AR708:AU708"/>
    <mergeCell ref="AV708:AY708"/>
    <mergeCell ref="AZ708:BC708"/>
    <mergeCell ref="AV710:AY710"/>
    <mergeCell ref="BD708:BF708"/>
    <mergeCell ref="O709:R709"/>
    <mergeCell ref="S709:V709"/>
    <mergeCell ref="W709:Z709"/>
    <mergeCell ref="AE709:AG709"/>
    <mergeCell ref="AH709:AJ709"/>
    <mergeCell ref="AN709:AQ709"/>
    <mergeCell ref="AR709:AU709"/>
    <mergeCell ref="AV709:AY709"/>
    <mergeCell ref="AE710:AG710"/>
    <mergeCell ref="AH710:AJ710"/>
    <mergeCell ref="AN710:AQ710"/>
    <mergeCell ref="AR710:AU710"/>
    <mergeCell ref="AK708:AM711"/>
    <mergeCell ref="AE708:AG708"/>
    <mergeCell ref="AH708:AJ708"/>
    <mergeCell ref="L710:N711"/>
    <mergeCell ref="O710:R710"/>
    <mergeCell ref="S710:V710"/>
    <mergeCell ref="W710:Z710"/>
    <mergeCell ref="AH711:AJ711"/>
    <mergeCell ref="AN711:AQ711"/>
    <mergeCell ref="AR711:AU711"/>
    <mergeCell ref="AV711:AY711"/>
    <mergeCell ref="O711:R711"/>
    <mergeCell ref="S711:V711"/>
    <mergeCell ref="W711:Z711"/>
    <mergeCell ref="AE711:AG711"/>
    <mergeCell ref="AC708:AD711"/>
    <mergeCell ref="AZ711:BC711"/>
    <mergeCell ref="BD711:BF711"/>
    <mergeCell ref="BG708:BI711"/>
    <mergeCell ref="BJ708:BL711"/>
    <mergeCell ref="AZ710:BC710"/>
    <mergeCell ref="BD710:BF710"/>
    <mergeCell ref="BD709:BF709"/>
    <mergeCell ref="AZ709:BC709"/>
    <mergeCell ref="B712:D715"/>
    <mergeCell ref="E712:H715"/>
    <mergeCell ref="I712:K715"/>
    <mergeCell ref="AA712:AB715"/>
    <mergeCell ref="L712:N713"/>
    <mergeCell ref="O712:R712"/>
    <mergeCell ref="S712:V712"/>
    <mergeCell ref="W712:Z712"/>
    <mergeCell ref="AN712:AQ712"/>
    <mergeCell ref="AR712:AU712"/>
    <mergeCell ref="AV712:AY712"/>
    <mergeCell ref="AZ712:BC712"/>
    <mergeCell ref="AV714:AY714"/>
    <mergeCell ref="BD712:BF712"/>
    <mergeCell ref="O713:R713"/>
    <mergeCell ref="S713:V713"/>
    <mergeCell ref="W713:Z713"/>
    <mergeCell ref="AE713:AG713"/>
    <mergeCell ref="AH713:AJ713"/>
    <mergeCell ref="AN713:AQ713"/>
    <mergeCell ref="AR713:AU713"/>
    <mergeCell ref="AV713:AY713"/>
    <mergeCell ref="AE714:AG714"/>
    <mergeCell ref="AH714:AJ714"/>
    <mergeCell ref="AN714:AQ714"/>
    <mergeCell ref="AR714:AU714"/>
    <mergeCell ref="AK712:AM715"/>
    <mergeCell ref="AE712:AG712"/>
    <mergeCell ref="AH712:AJ712"/>
    <mergeCell ref="L714:N715"/>
    <mergeCell ref="O714:R714"/>
    <mergeCell ref="S714:V714"/>
    <mergeCell ref="W714:Z714"/>
    <mergeCell ref="AH715:AJ715"/>
    <mergeCell ref="AN715:AQ715"/>
    <mergeCell ref="AR715:AU715"/>
    <mergeCell ref="AV715:AY715"/>
    <mergeCell ref="O715:R715"/>
    <mergeCell ref="S715:V715"/>
    <mergeCell ref="W715:Z715"/>
    <mergeCell ref="AE715:AG715"/>
    <mergeCell ref="AC712:AD715"/>
    <mergeCell ref="AZ715:BC715"/>
    <mergeCell ref="BD715:BF715"/>
    <mergeCell ref="BG712:BI715"/>
    <mergeCell ref="BJ712:BL715"/>
    <mergeCell ref="AZ714:BC714"/>
    <mergeCell ref="BD714:BF714"/>
    <mergeCell ref="BD713:BF713"/>
    <mergeCell ref="AZ713:BC713"/>
    <mergeCell ref="B716:D719"/>
    <mergeCell ref="E716:H719"/>
    <mergeCell ref="I716:K719"/>
    <mergeCell ref="AA716:AB719"/>
    <mergeCell ref="L716:N717"/>
    <mergeCell ref="O716:R716"/>
    <mergeCell ref="S716:V716"/>
    <mergeCell ref="W716:Z716"/>
    <mergeCell ref="AN716:AQ716"/>
    <mergeCell ref="AR716:AU716"/>
    <mergeCell ref="AV716:AY716"/>
    <mergeCell ref="AZ716:BC716"/>
    <mergeCell ref="AV718:AY718"/>
    <mergeCell ref="BD716:BF716"/>
    <mergeCell ref="O717:R717"/>
    <mergeCell ref="S717:V717"/>
    <mergeCell ref="W717:Z717"/>
    <mergeCell ref="AE717:AG717"/>
    <mergeCell ref="AH717:AJ717"/>
    <mergeCell ref="AN717:AQ717"/>
    <mergeCell ref="AR717:AU717"/>
    <mergeCell ref="AV717:AY717"/>
    <mergeCell ref="AE718:AG718"/>
    <mergeCell ref="AH718:AJ718"/>
    <mergeCell ref="AN718:AQ718"/>
    <mergeCell ref="AR718:AU718"/>
    <mergeCell ref="AK716:AM719"/>
    <mergeCell ref="AE716:AG716"/>
    <mergeCell ref="AH716:AJ716"/>
    <mergeCell ref="L718:N719"/>
    <mergeCell ref="O718:R718"/>
    <mergeCell ref="S718:V718"/>
    <mergeCell ref="W718:Z718"/>
    <mergeCell ref="AH719:AJ719"/>
    <mergeCell ref="AN719:AQ719"/>
    <mergeCell ref="AR719:AU719"/>
    <mergeCell ref="AV719:AY719"/>
    <mergeCell ref="O719:R719"/>
    <mergeCell ref="S719:V719"/>
    <mergeCell ref="W719:Z719"/>
    <mergeCell ref="AE719:AG719"/>
    <mergeCell ref="AC716:AD719"/>
    <mergeCell ref="AZ719:BC719"/>
    <mergeCell ref="BD719:BF719"/>
    <mergeCell ref="BG716:BI719"/>
    <mergeCell ref="BJ716:BL719"/>
    <mergeCell ref="AZ718:BC718"/>
    <mergeCell ref="BD718:BF718"/>
    <mergeCell ref="BD717:BF717"/>
    <mergeCell ref="AZ717:BC717"/>
    <mergeCell ref="B720:D723"/>
    <mergeCell ref="E720:H723"/>
    <mergeCell ref="I720:K723"/>
    <mergeCell ref="AA720:AB723"/>
    <mergeCell ref="L720:N721"/>
    <mergeCell ref="O720:R720"/>
    <mergeCell ref="S720:V720"/>
    <mergeCell ref="W720:Z720"/>
    <mergeCell ref="AN720:AQ720"/>
    <mergeCell ref="AR720:AU720"/>
    <mergeCell ref="AV720:AY720"/>
    <mergeCell ref="AZ720:BC720"/>
    <mergeCell ref="AV722:AY722"/>
    <mergeCell ref="BD720:BF720"/>
    <mergeCell ref="O721:R721"/>
    <mergeCell ref="S721:V721"/>
    <mergeCell ref="W721:Z721"/>
    <mergeCell ref="AE721:AG721"/>
    <mergeCell ref="AH721:AJ721"/>
    <mergeCell ref="AN721:AQ721"/>
    <mergeCell ref="AR721:AU721"/>
    <mergeCell ref="AV721:AY721"/>
    <mergeCell ref="AE722:AG722"/>
    <mergeCell ref="AH722:AJ722"/>
    <mergeCell ref="AN722:AQ722"/>
    <mergeCell ref="AR722:AU722"/>
    <mergeCell ref="AK720:AM723"/>
    <mergeCell ref="AE720:AG720"/>
    <mergeCell ref="AH720:AJ720"/>
    <mergeCell ref="L722:N723"/>
    <mergeCell ref="O722:R722"/>
    <mergeCell ref="S722:V722"/>
    <mergeCell ref="W722:Z722"/>
    <mergeCell ref="AH723:AJ723"/>
    <mergeCell ref="AN723:AQ723"/>
    <mergeCell ref="AR723:AU723"/>
    <mergeCell ref="AV723:AY723"/>
    <mergeCell ref="O723:R723"/>
    <mergeCell ref="S723:V723"/>
    <mergeCell ref="W723:Z723"/>
    <mergeCell ref="AE723:AG723"/>
    <mergeCell ref="AC720:AD723"/>
    <mergeCell ref="AZ723:BC723"/>
    <mergeCell ref="BD723:BF723"/>
    <mergeCell ref="BG720:BI723"/>
    <mergeCell ref="BJ720:BL723"/>
    <mergeCell ref="AZ722:BC722"/>
    <mergeCell ref="BD722:BF722"/>
    <mergeCell ref="BD721:BF721"/>
    <mergeCell ref="AZ721:BC721"/>
    <mergeCell ref="B724:D727"/>
    <mergeCell ref="E724:H727"/>
    <mergeCell ref="I724:K727"/>
    <mergeCell ref="AA724:AB727"/>
    <mergeCell ref="L724:N725"/>
    <mergeCell ref="O724:R724"/>
    <mergeCell ref="S724:V724"/>
    <mergeCell ref="W724:Z724"/>
    <mergeCell ref="AN724:AQ724"/>
    <mergeCell ref="AR724:AU724"/>
    <mergeCell ref="AV724:AY724"/>
    <mergeCell ref="AZ724:BC724"/>
    <mergeCell ref="AV726:AY726"/>
    <mergeCell ref="BD724:BF724"/>
    <mergeCell ref="O725:R725"/>
    <mergeCell ref="S725:V725"/>
    <mergeCell ref="W725:Z725"/>
    <mergeCell ref="AE725:AG725"/>
    <mergeCell ref="AH725:AJ725"/>
    <mergeCell ref="AN725:AQ725"/>
    <mergeCell ref="AR725:AU725"/>
    <mergeCell ref="AV725:AY725"/>
    <mergeCell ref="AE726:AG726"/>
    <mergeCell ref="AH726:AJ726"/>
    <mergeCell ref="AN726:AQ726"/>
    <mergeCell ref="AR726:AU726"/>
    <mergeCell ref="AK724:AM727"/>
    <mergeCell ref="AE724:AG724"/>
    <mergeCell ref="AH724:AJ724"/>
    <mergeCell ref="L726:N727"/>
    <mergeCell ref="O726:R726"/>
    <mergeCell ref="S726:V726"/>
    <mergeCell ref="W726:Z726"/>
    <mergeCell ref="AH727:AJ727"/>
    <mergeCell ref="AN727:AQ727"/>
    <mergeCell ref="AR727:AU727"/>
    <mergeCell ref="AV727:AY727"/>
    <mergeCell ref="O727:R727"/>
    <mergeCell ref="S727:V727"/>
    <mergeCell ref="W727:Z727"/>
    <mergeCell ref="AE727:AG727"/>
    <mergeCell ref="AC724:AD727"/>
    <mergeCell ref="AZ727:BC727"/>
    <mergeCell ref="BD727:BF727"/>
    <mergeCell ref="BG724:BI727"/>
    <mergeCell ref="BJ724:BL727"/>
    <mergeCell ref="AZ726:BC726"/>
    <mergeCell ref="BD726:BF726"/>
    <mergeCell ref="BD725:BF725"/>
    <mergeCell ref="AZ725:BC725"/>
    <mergeCell ref="B728:D731"/>
    <mergeCell ref="E728:H731"/>
    <mergeCell ref="I728:K731"/>
    <mergeCell ref="AA728:AB731"/>
    <mergeCell ref="L728:N729"/>
    <mergeCell ref="O728:R728"/>
    <mergeCell ref="S728:V728"/>
    <mergeCell ref="W728:Z728"/>
    <mergeCell ref="AN728:AQ728"/>
    <mergeCell ref="AR728:AU728"/>
    <mergeCell ref="AV728:AY728"/>
    <mergeCell ref="AZ728:BC728"/>
    <mergeCell ref="AV730:AY730"/>
    <mergeCell ref="BD728:BF728"/>
    <mergeCell ref="O729:R729"/>
    <mergeCell ref="S729:V729"/>
    <mergeCell ref="W729:Z729"/>
    <mergeCell ref="AE729:AG729"/>
    <mergeCell ref="AH729:AJ729"/>
    <mergeCell ref="AN729:AQ729"/>
    <mergeCell ref="AR729:AU729"/>
    <mergeCell ref="AV729:AY729"/>
    <mergeCell ref="AE730:AG730"/>
    <mergeCell ref="AH730:AJ730"/>
    <mergeCell ref="AN730:AQ730"/>
    <mergeCell ref="AR730:AU730"/>
    <mergeCell ref="AK728:AM731"/>
    <mergeCell ref="AE728:AG728"/>
    <mergeCell ref="AH728:AJ728"/>
    <mergeCell ref="L730:N731"/>
    <mergeCell ref="O730:R730"/>
    <mergeCell ref="S730:V730"/>
    <mergeCell ref="W730:Z730"/>
    <mergeCell ref="AH731:AJ731"/>
    <mergeCell ref="AN731:AQ731"/>
    <mergeCell ref="AR731:AU731"/>
    <mergeCell ref="AV731:AY731"/>
    <mergeCell ref="O731:R731"/>
    <mergeCell ref="S731:V731"/>
    <mergeCell ref="W731:Z731"/>
    <mergeCell ref="AE731:AG731"/>
    <mergeCell ref="AC728:AD731"/>
    <mergeCell ref="AZ731:BC731"/>
    <mergeCell ref="BD731:BF731"/>
    <mergeCell ref="BG728:BI731"/>
    <mergeCell ref="BJ728:BL731"/>
    <mergeCell ref="AZ730:BC730"/>
    <mergeCell ref="BD730:BF730"/>
    <mergeCell ref="BD729:BF729"/>
    <mergeCell ref="AZ729:BC729"/>
    <mergeCell ref="B732:D735"/>
    <mergeCell ref="E732:H735"/>
    <mergeCell ref="I732:K735"/>
    <mergeCell ref="AA732:AB735"/>
    <mergeCell ref="L732:N733"/>
    <mergeCell ref="O732:R732"/>
    <mergeCell ref="S732:V732"/>
    <mergeCell ref="W732:Z732"/>
    <mergeCell ref="AN732:AQ732"/>
    <mergeCell ref="AR732:AU732"/>
    <mergeCell ref="AV732:AY732"/>
    <mergeCell ref="AZ732:BC732"/>
    <mergeCell ref="AV734:AY734"/>
    <mergeCell ref="BD732:BF732"/>
    <mergeCell ref="O733:R733"/>
    <mergeCell ref="S733:V733"/>
    <mergeCell ref="W733:Z733"/>
    <mergeCell ref="AE733:AG733"/>
    <mergeCell ref="AH733:AJ733"/>
    <mergeCell ref="AN733:AQ733"/>
    <mergeCell ref="AR733:AU733"/>
    <mergeCell ref="AV733:AY733"/>
    <mergeCell ref="AE734:AG734"/>
    <mergeCell ref="AH734:AJ734"/>
    <mergeCell ref="AN734:AQ734"/>
    <mergeCell ref="AR734:AU734"/>
    <mergeCell ref="AK732:AM735"/>
    <mergeCell ref="AE732:AG732"/>
    <mergeCell ref="AH732:AJ732"/>
    <mergeCell ref="L734:N735"/>
    <mergeCell ref="O734:R734"/>
    <mergeCell ref="S734:V734"/>
    <mergeCell ref="W734:Z734"/>
    <mergeCell ref="AH735:AJ735"/>
    <mergeCell ref="AN735:AQ735"/>
    <mergeCell ref="AR735:AU735"/>
    <mergeCell ref="AV735:AY735"/>
    <mergeCell ref="O735:R735"/>
    <mergeCell ref="S735:V735"/>
    <mergeCell ref="W735:Z735"/>
    <mergeCell ref="AE735:AG735"/>
    <mergeCell ref="AC732:AD735"/>
    <mergeCell ref="AZ735:BC735"/>
    <mergeCell ref="BD735:BF735"/>
    <mergeCell ref="BG732:BI735"/>
    <mergeCell ref="BJ732:BL735"/>
    <mergeCell ref="AZ734:BC734"/>
    <mergeCell ref="BD734:BF734"/>
    <mergeCell ref="BD733:BF733"/>
    <mergeCell ref="AZ733:BC733"/>
    <mergeCell ref="B736:D739"/>
    <mergeCell ref="E736:H739"/>
    <mergeCell ref="I736:K739"/>
    <mergeCell ref="AA736:AB739"/>
    <mergeCell ref="L736:N737"/>
    <mergeCell ref="O736:R736"/>
    <mergeCell ref="S736:V736"/>
    <mergeCell ref="W736:Z736"/>
    <mergeCell ref="AN736:AQ736"/>
    <mergeCell ref="AR736:AU736"/>
    <mergeCell ref="AV736:AY736"/>
    <mergeCell ref="AZ736:BC736"/>
    <mergeCell ref="AV738:AY738"/>
    <mergeCell ref="BD736:BF736"/>
    <mergeCell ref="O737:R737"/>
    <mergeCell ref="S737:V737"/>
    <mergeCell ref="W737:Z737"/>
    <mergeCell ref="AE737:AG737"/>
    <mergeCell ref="AH737:AJ737"/>
    <mergeCell ref="AN737:AQ737"/>
    <mergeCell ref="AR737:AU737"/>
    <mergeCell ref="AV737:AY737"/>
    <mergeCell ref="AE738:AG738"/>
    <mergeCell ref="AH738:AJ738"/>
    <mergeCell ref="AN738:AQ738"/>
    <mergeCell ref="AR738:AU738"/>
    <mergeCell ref="AK736:AM739"/>
    <mergeCell ref="AE736:AG736"/>
    <mergeCell ref="AH736:AJ736"/>
    <mergeCell ref="L738:N739"/>
    <mergeCell ref="O738:R738"/>
    <mergeCell ref="S738:V738"/>
    <mergeCell ref="W738:Z738"/>
    <mergeCell ref="AH739:AJ739"/>
    <mergeCell ref="AN739:AQ739"/>
    <mergeCell ref="AR739:AU739"/>
    <mergeCell ref="AV739:AY739"/>
    <mergeCell ref="O739:R739"/>
    <mergeCell ref="S739:V739"/>
    <mergeCell ref="W739:Z739"/>
    <mergeCell ref="AE739:AG739"/>
    <mergeCell ref="AC736:AD739"/>
    <mergeCell ref="AZ739:BC739"/>
    <mergeCell ref="BD739:BF739"/>
    <mergeCell ref="BG736:BI739"/>
    <mergeCell ref="BJ736:BL739"/>
    <mergeCell ref="AZ738:BC738"/>
    <mergeCell ref="BD738:BF738"/>
    <mergeCell ref="BD737:BF737"/>
    <mergeCell ref="AZ737:BC737"/>
    <mergeCell ref="B740:D743"/>
    <mergeCell ref="E740:H743"/>
    <mergeCell ref="I740:K743"/>
    <mergeCell ref="AA740:AB743"/>
    <mergeCell ref="L740:N741"/>
    <mergeCell ref="O740:R740"/>
    <mergeCell ref="S740:V740"/>
    <mergeCell ref="W740:Z740"/>
    <mergeCell ref="AN740:AQ740"/>
    <mergeCell ref="AR740:AU740"/>
    <mergeCell ref="AV740:AY740"/>
    <mergeCell ref="AZ740:BC740"/>
    <mergeCell ref="AV742:AY742"/>
    <mergeCell ref="BD740:BF740"/>
    <mergeCell ref="O741:R741"/>
    <mergeCell ref="S741:V741"/>
    <mergeCell ref="W741:Z741"/>
    <mergeCell ref="AE741:AG741"/>
    <mergeCell ref="AH741:AJ741"/>
    <mergeCell ref="AN741:AQ741"/>
    <mergeCell ref="AR741:AU741"/>
    <mergeCell ref="AV741:AY741"/>
    <mergeCell ref="AE742:AG742"/>
    <mergeCell ref="AH742:AJ742"/>
    <mergeCell ref="AN742:AQ742"/>
    <mergeCell ref="AR742:AU742"/>
    <mergeCell ref="AK740:AM743"/>
    <mergeCell ref="AE740:AG740"/>
    <mergeCell ref="AH740:AJ740"/>
    <mergeCell ref="L742:N743"/>
    <mergeCell ref="O742:R742"/>
    <mergeCell ref="S742:V742"/>
    <mergeCell ref="W742:Z742"/>
    <mergeCell ref="AH743:AJ743"/>
    <mergeCell ref="AN743:AQ743"/>
    <mergeCell ref="AR743:AU743"/>
    <mergeCell ref="AV743:AY743"/>
    <mergeCell ref="O743:R743"/>
    <mergeCell ref="S743:V743"/>
    <mergeCell ref="W743:Z743"/>
    <mergeCell ref="AE743:AG743"/>
    <mergeCell ref="AC740:AD743"/>
    <mergeCell ref="AZ743:BC743"/>
    <mergeCell ref="BD743:BF743"/>
    <mergeCell ref="BG740:BI743"/>
    <mergeCell ref="BJ740:BL743"/>
    <mergeCell ref="AZ742:BC742"/>
    <mergeCell ref="BD742:BF742"/>
    <mergeCell ref="BD741:BF741"/>
    <mergeCell ref="AZ741:BC741"/>
    <mergeCell ref="B744:D747"/>
    <mergeCell ref="E744:H747"/>
    <mergeCell ref="I744:K747"/>
    <mergeCell ref="AA744:AB747"/>
    <mergeCell ref="L744:N745"/>
    <mergeCell ref="O744:R744"/>
    <mergeCell ref="S744:V744"/>
    <mergeCell ref="W744:Z744"/>
    <mergeCell ref="AN744:AQ744"/>
    <mergeCell ref="AR744:AU744"/>
    <mergeCell ref="AV744:AY744"/>
    <mergeCell ref="AZ744:BC744"/>
    <mergeCell ref="AV746:AY746"/>
    <mergeCell ref="BD744:BF744"/>
    <mergeCell ref="O745:R745"/>
    <mergeCell ref="S745:V745"/>
    <mergeCell ref="W745:Z745"/>
    <mergeCell ref="AE745:AG745"/>
    <mergeCell ref="AH745:AJ745"/>
    <mergeCell ref="AN745:AQ745"/>
    <mergeCell ref="AR745:AU745"/>
    <mergeCell ref="AV745:AY745"/>
    <mergeCell ref="AE746:AG746"/>
    <mergeCell ref="AH746:AJ746"/>
    <mergeCell ref="AN746:AQ746"/>
    <mergeCell ref="AR746:AU746"/>
    <mergeCell ref="AK744:AM747"/>
    <mergeCell ref="AE744:AG744"/>
    <mergeCell ref="AH744:AJ744"/>
    <mergeCell ref="L746:N747"/>
    <mergeCell ref="O746:R746"/>
    <mergeCell ref="S746:V746"/>
    <mergeCell ref="W746:Z746"/>
    <mergeCell ref="AH747:AJ747"/>
    <mergeCell ref="AN747:AQ747"/>
    <mergeCell ref="AR747:AU747"/>
    <mergeCell ref="AV747:AY747"/>
    <mergeCell ref="O747:R747"/>
    <mergeCell ref="S747:V747"/>
    <mergeCell ref="W747:Z747"/>
    <mergeCell ref="AE747:AG747"/>
    <mergeCell ref="AC744:AD747"/>
    <mergeCell ref="AZ747:BC747"/>
    <mergeCell ref="BD747:BF747"/>
    <mergeCell ref="BG744:BI747"/>
    <mergeCell ref="BJ744:BL747"/>
    <mergeCell ref="AZ746:BC746"/>
    <mergeCell ref="BD746:BF746"/>
    <mergeCell ref="BD745:BF745"/>
    <mergeCell ref="AZ745:BC745"/>
    <mergeCell ref="B748:D751"/>
    <mergeCell ref="E748:H751"/>
    <mergeCell ref="I748:K751"/>
    <mergeCell ref="AA748:AB751"/>
    <mergeCell ref="L748:N749"/>
    <mergeCell ref="O748:R748"/>
    <mergeCell ref="S748:V748"/>
    <mergeCell ref="W748:Z748"/>
    <mergeCell ref="AN748:AQ748"/>
    <mergeCell ref="AR748:AU748"/>
    <mergeCell ref="AV748:AY748"/>
    <mergeCell ref="AZ748:BC748"/>
    <mergeCell ref="AV750:AY750"/>
    <mergeCell ref="BD748:BF748"/>
    <mergeCell ref="O749:R749"/>
    <mergeCell ref="S749:V749"/>
    <mergeCell ref="W749:Z749"/>
    <mergeCell ref="AE749:AG749"/>
    <mergeCell ref="AH749:AJ749"/>
    <mergeCell ref="AN749:AQ749"/>
    <mergeCell ref="AR749:AU749"/>
    <mergeCell ref="AV749:AY749"/>
    <mergeCell ref="AE750:AG750"/>
    <mergeCell ref="AH750:AJ750"/>
    <mergeCell ref="AN750:AQ750"/>
    <mergeCell ref="AR750:AU750"/>
    <mergeCell ref="AK748:AM751"/>
    <mergeCell ref="AE748:AG748"/>
    <mergeCell ref="AH748:AJ748"/>
    <mergeCell ref="L750:N751"/>
    <mergeCell ref="O750:R750"/>
    <mergeCell ref="S750:V750"/>
    <mergeCell ref="W750:Z750"/>
    <mergeCell ref="AH751:AJ751"/>
    <mergeCell ref="AN751:AQ751"/>
    <mergeCell ref="AR751:AU751"/>
    <mergeCell ref="AV751:AY751"/>
    <mergeCell ref="O751:R751"/>
    <mergeCell ref="S751:V751"/>
    <mergeCell ref="W751:Z751"/>
    <mergeCell ref="AE751:AG751"/>
    <mergeCell ref="AC748:AD751"/>
    <mergeCell ref="AZ751:BC751"/>
    <mergeCell ref="BD751:BF751"/>
    <mergeCell ref="BG748:BI751"/>
    <mergeCell ref="BJ748:BL751"/>
    <mergeCell ref="AZ750:BC750"/>
    <mergeCell ref="BD750:BF750"/>
    <mergeCell ref="BD749:BF749"/>
    <mergeCell ref="AZ749:BC749"/>
    <mergeCell ref="B752:D755"/>
    <mergeCell ref="E752:H755"/>
    <mergeCell ref="I752:K755"/>
    <mergeCell ref="AA752:AB755"/>
    <mergeCell ref="L752:N753"/>
    <mergeCell ref="O752:R752"/>
    <mergeCell ref="S752:V752"/>
    <mergeCell ref="W752:Z752"/>
    <mergeCell ref="AN752:AQ752"/>
    <mergeCell ref="AR752:AU752"/>
    <mergeCell ref="AV752:AY752"/>
    <mergeCell ref="AZ752:BC752"/>
    <mergeCell ref="AV754:AY754"/>
    <mergeCell ref="BD752:BF752"/>
    <mergeCell ref="O753:R753"/>
    <mergeCell ref="S753:V753"/>
    <mergeCell ref="W753:Z753"/>
    <mergeCell ref="AE753:AG753"/>
    <mergeCell ref="AH753:AJ753"/>
    <mergeCell ref="AN753:AQ753"/>
    <mergeCell ref="AR753:AU753"/>
    <mergeCell ref="AV753:AY753"/>
    <mergeCell ref="AE754:AG754"/>
    <mergeCell ref="AH754:AJ754"/>
    <mergeCell ref="AN754:AQ754"/>
    <mergeCell ref="AR754:AU754"/>
    <mergeCell ref="AK752:AM755"/>
    <mergeCell ref="AE752:AG752"/>
    <mergeCell ref="AH752:AJ752"/>
    <mergeCell ref="L754:N755"/>
    <mergeCell ref="O754:R754"/>
    <mergeCell ref="S754:V754"/>
    <mergeCell ref="W754:Z754"/>
    <mergeCell ref="AH755:AJ755"/>
    <mergeCell ref="AN755:AQ755"/>
    <mergeCell ref="AR755:AU755"/>
    <mergeCell ref="AV755:AY755"/>
    <mergeCell ref="O755:R755"/>
    <mergeCell ref="S755:V755"/>
    <mergeCell ref="W755:Z755"/>
    <mergeCell ref="AE755:AG755"/>
    <mergeCell ref="AC752:AD755"/>
    <mergeCell ref="AZ755:BC755"/>
    <mergeCell ref="BD755:BF755"/>
    <mergeCell ref="BG752:BI755"/>
    <mergeCell ref="BJ752:BL755"/>
    <mergeCell ref="AZ754:BC754"/>
    <mergeCell ref="BD754:BF754"/>
    <mergeCell ref="BD753:BF753"/>
    <mergeCell ref="AZ753:BC753"/>
    <mergeCell ref="B756:D759"/>
    <mergeCell ref="E756:H759"/>
    <mergeCell ref="I756:K759"/>
    <mergeCell ref="AA756:AB759"/>
    <mergeCell ref="L756:N757"/>
    <mergeCell ref="O756:R756"/>
    <mergeCell ref="S756:V756"/>
    <mergeCell ref="W756:Z756"/>
    <mergeCell ref="AN756:AQ756"/>
    <mergeCell ref="AR756:AU756"/>
    <mergeCell ref="AV756:AY756"/>
    <mergeCell ref="AZ756:BC756"/>
    <mergeCell ref="AV758:AY758"/>
    <mergeCell ref="BD756:BF756"/>
    <mergeCell ref="O757:R757"/>
    <mergeCell ref="S757:V757"/>
    <mergeCell ref="W757:Z757"/>
    <mergeCell ref="AE757:AG757"/>
    <mergeCell ref="AH757:AJ757"/>
    <mergeCell ref="AN757:AQ757"/>
    <mergeCell ref="AR757:AU757"/>
    <mergeCell ref="AV757:AY757"/>
    <mergeCell ref="AE758:AG758"/>
    <mergeCell ref="AH758:AJ758"/>
    <mergeCell ref="AN758:AQ758"/>
    <mergeCell ref="AR758:AU758"/>
    <mergeCell ref="AK756:AM759"/>
    <mergeCell ref="AE756:AG756"/>
    <mergeCell ref="AH756:AJ756"/>
    <mergeCell ref="L758:N759"/>
    <mergeCell ref="O758:R758"/>
    <mergeCell ref="S758:V758"/>
    <mergeCell ref="W758:Z758"/>
    <mergeCell ref="AH759:AJ759"/>
    <mergeCell ref="AN759:AQ759"/>
    <mergeCell ref="AR759:AU759"/>
    <mergeCell ref="AV759:AY759"/>
    <mergeCell ref="O759:R759"/>
    <mergeCell ref="S759:V759"/>
    <mergeCell ref="W759:Z759"/>
    <mergeCell ref="AE759:AG759"/>
    <mergeCell ref="AC756:AD759"/>
    <mergeCell ref="AZ759:BC759"/>
    <mergeCell ref="BD759:BF759"/>
    <mergeCell ref="BG756:BI759"/>
    <mergeCell ref="BJ756:BL759"/>
    <mergeCell ref="AZ758:BC758"/>
    <mergeCell ref="BD758:BF758"/>
    <mergeCell ref="BD757:BF757"/>
    <mergeCell ref="AZ757:BC757"/>
    <mergeCell ref="B760:D763"/>
    <mergeCell ref="E760:H763"/>
    <mergeCell ref="I760:K763"/>
    <mergeCell ref="AA760:AB763"/>
    <mergeCell ref="L760:N761"/>
    <mergeCell ref="O760:R760"/>
    <mergeCell ref="S760:V760"/>
    <mergeCell ref="W760:Z760"/>
    <mergeCell ref="AN760:AQ760"/>
    <mergeCell ref="AR760:AU760"/>
    <mergeCell ref="AV760:AY760"/>
    <mergeCell ref="AZ760:BC760"/>
    <mergeCell ref="AV762:AY762"/>
    <mergeCell ref="BD760:BF760"/>
    <mergeCell ref="O761:R761"/>
    <mergeCell ref="S761:V761"/>
    <mergeCell ref="W761:Z761"/>
    <mergeCell ref="AE761:AG761"/>
    <mergeCell ref="AH761:AJ761"/>
    <mergeCell ref="AN761:AQ761"/>
    <mergeCell ref="AR761:AU761"/>
    <mergeCell ref="AV761:AY761"/>
    <mergeCell ref="AE762:AG762"/>
    <mergeCell ref="AH762:AJ762"/>
    <mergeCell ref="AN762:AQ762"/>
    <mergeCell ref="AR762:AU762"/>
    <mergeCell ref="AK760:AM763"/>
    <mergeCell ref="AE760:AG760"/>
    <mergeCell ref="AH760:AJ760"/>
    <mergeCell ref="L762:N763"/>
    <mergeCell ref="O762:R762"/>
    <mergeCell ref="S762:V762"/>
    <mergeCell ref="W762:Z762"/>
    <mergeCell ref="AH763:AJ763"/>
    <mergeCell ref="AN763:AQ763"/>
    <mergeCell ref="AR763:AU763"/>
    <mergeCell ref="AV763:AY763"/>
    <mergeCell ref="O763:R763"/>
    <mergeCell ref="S763:V763"/>
    <mergeCell ref="W763:Z763"/>
    <mergeCell ref="AE763:AG763"/>
    <mergeCell ref="AC760:AD763"/>
    <mergeCell ref="AZ763:BC763"/>
    <mergeCell ref="BD763:BF763"/>
    <mergeCell ref="BG760:BI763"/>
    <mergeCell ref="BJ760:BL763"/>
    <mergeCell ref="AZ762:BC762"/>
    <mergeCell ref="BD762:BF762"/>
    <mergeCell ref="BD761:BF761"/>
    <mergeCell ref="AZ761:BC761"/>
    <mergeCell ref="B764:D767"/>
    <mergeCell ref="E764:H767"/>
    <mergeCell ref="I764:K767"/>
    <mergeCell ref="AA764:AB767"/>
    <mergeCell ref="L764:N765"/>
    <mergeCell ref="O764:R764"/>
    <mergeCell ref="S764:V764"/>
    <mergeCell ref="W764:Z764"/>
    <mergeCell ref="AN764:AQ764"/>
    <mergeCell ref="AR764:AU764"/>
    <mergeCell ref="AV764:AY764"/>
    <mergeCell ref="AZ764:BC764"/>
    <mergeCell ref="AV766:AY766"/>
    <mergeCell ref="BD764:BF764"/>
    <mergeCell ref="O765:R765"/>
    <mergeCell ref="S765:V765"/>
    <mergeCell ref="W765:Z765"/>
    <mergeCell ref="AE765:AG765"/>
    <mergeCell ref="AH765:AJ765"/>
    <mergeCell ref="AN765:AQ765"/>
    <mergeCell ref="AR765:AU765"/>
    <mergeCell ref="AV765:AY765"/>
    <mergeCell ref="AE766:AG766"/>
    <mergeCell ref="AH766:AJ766"/>
    <mergeCell ref="AN766:AQ766"/>
    <mergeCell ref="AR766:AU766"/>
    <mergeCell ref="AK764:AM767"/>
    <mergeCell ref="AE764:AG764"/>
    <mergeCell ref="AH764:AJ764"/>
    <mergeCell ref="L766:N767"/>
    <mergeCell ref="O766:R766"/>
    <mergeCell ref="S766:V766"/>
    <mergeCell ref="W766:Z766"/>
    <mergeCell ref="AH767:AJ767"/>
    <mergeCell ref="AN767:AQ767"/>
    <mergeCell ref="AR767:AU767"/>
    <mergeCell ref="AV767:AY767"/>
    <mergeCell ref="O767:R767"/>
    <mergeCell ref="S767:V767"/>
    <mergeCell ref="W767:Z767"/>
    <mergeCell ref="AE767:AG767"/>
    <mergeCell ref="AC764:AD767"/>
    <mergeCell ref="AZ767:BC767"/>
    <mergeCell ref="BD767:BF767"/>
    <mergeCell ref="BG764:BI767"/>
    <mergeCell ref="BJ764:BL767"/>
    <mergeCell ref="AZ766:BC766"/>
    <mergeCell ref="BD766:BF766"/>
    <mergeCell ref="BD765:BF765"/>
    <mergeCell ref="AZ765:BC765"/>
    <mergeCell ref="B768:D771"/>
    <mergeCell ref="E768:H771"/>
    <mergeCell ref="I768:K771"/>
    <mergeCell ref="AA768:AB771"/>
    <mergeCell ref="L768:N769"/>
    <mergeCell ref="O768:R768"/>
    <mergeCell ref="S768:V768"/>
    <mergeCell ref="W768:Z768"/>
    <mergeCell ref="AN768:AQ768"/>
    <mergeCell ref="AR768:AU768"/>
    <mergeCell ref="AV768:AY768"/>
    <mergeCell ref="AZ768:BC768"/>
    <mergeCell ref="AV770:AY770"/>
    <mergeCell ref="BD768:BF768"/>
    <mergeCell ref="O769:R769"/>
    <mergeCell ref="S769:V769"/>
    <mergeCell ref="W769:Z769"/>
    <mergeCell ref="AE769:AG769"/>
    <mergeCell ref="AH769:AJ769"/>
    <mergeCell ref="AN769:AQ769"/>
    <mergeCell ref="AR769:AU769"/>
    <mergeCell ref="AV769:AY769"/>
    <mergeCell ref="AE770:AG770"/>
    <mergeCell ref="AH770:AJ770"/>
    <mergeCell ref="AN770:AQ770"/>
    <mergeCell ref="AR770:AU770"/>
    <mergeCell ref="AK768:AM771"/>
    <mergeCell ref="AE768:AG768"/>
    <mergeCell ref="AH768:AJ768"/>
    <mergeCell ref="L770:N771"/>
    <mergeCell ref="O770:R770"/>
    <mergeCell ref="S770:V770"/>
    <mergeCell ref="W770:Z770"/>
    <mergeCell ref="AH771:AJ771"/>
    <mergeCell ref="AN771:AQ771"/>
    <mergeCell ref="AR771:AU771"/>
    <mergeCell ref="AV771:AY771"/>
    <mergeCell ref="O771:R771"/>
    <mergeCell ref="S771:V771"/>
    <mergeCell ref="W771:Z771"/>
    <mergeCell ref="AE771:AG771"/>
    <mergeCell ref="AC768:AD771"/>
    <mergeCell ref="AZ771:BC771"/>
    <mergeCell ref="BD771:BF771"/>
    <mergeCell ref="BG768:BI771"/>
    <mergeCell ref="BJ768:BL771"/>
    <mergeCell ref="AZ770:BC770"/>
    <mergeCell ref="BD770:BF770"/>
    <mergeCell ref="BD769:BF769"/>
    <mergeCell ref="AZ769:BC769"/>
    <mergeCell ref="B772:D775"/>
    <mergeCell ref="E772:H775"/>
    <mergeCell ref="I772:K775"/>
    <mergeCell ref="AA772:AB775"/>
    <mergeCell ref="L772:N773"/>
    <mergeCell ref="O772:R772"/>
    <mergeCell ref="S772:V772"/>
    <mergeCell ref="W772:Z772"/>
    <mergeCell ref="AN772:AQ772"/>
    <mergeCell ref="AR772:AU772"/>
    <mergeCell ref="AV772:AY772"/>
    <mergeCell ref="AZ772:BC772"/>
    <mergeCell ref="AV774:AY774"/>
    <mergeCell ref="BD772:BF772"/>
    <mergeCell ref="O773:R773"/>
    <mergeCell ref="S773:V773"/>
    <mergeCell ref="W773:Z773"/>
    <mergeCell ref="AE773:AG773"/>
    <mergeCell ref="AH773:AJ773"/>
    <mergeCell ref="AN773:AQ773"/>
    <mergeCell ref="AR773:AU773"/>
    <mergeCell ref="AV773:AY773"/>
    <mergeCell ref="AE774:AG774"/>
    <mergeCell ref="AH774:AJ774"/>
    <mergeCell ref="AN774:AQ774"/>
    <mergeCell ref="AR774:AU774"/>
    <mergeCell ref="AK772:AM775"/>
    <mergeCell ref="AE772:AG772"/>
    <mergeCell ref="AH772:AJ772"/>
    <mergeCell ref="L774:N775"/>
    <mergeCell ref="O774:R774"/>
    <mergeCell ref="S774:V774"/>
    <mergeCell ref="W774:Z774"/>
    <mergeCell ref="AH775:AJ775"/>
    <mergeCell ref="AN775:AQ775"/>
    <mergeCell ref="AR775:AU775"/>
    <mergeCell ref="AV775:AY775"/>
    <mergeCell ref="O775:R775"/>
    <mergeCell ref="S775:V775"/>
    <mergeCell ref="W775:Z775"/>
    <mergeCell ref="AE775:AG775"/>
    <mergeCell ref="AC772:AD775"/>
    <mergeCell ref="AZ775:BC775"/>
    <mergeCell ref="BD775:BF775"/>
    <mergeCell ref="BG772:BI775"/>
    <mergeCell ref="BJ772:BL775"/>
    <mergeCell ref="AZ774:BC774"/>
    <mergeCell ref="BD774:BF774"/>
    <mergeCell ref="BD773:BF773"/>
    <mergeCell ref="AZ773:BC773"/>
    <mergeCell ref="B776:D779"/>
    <mergeCell ref="E776:H779"/>
    <mergeCell ref="I776:K779"/>
    <mergeCell ref="AA776:AB779"/>
    <mergeCell ref="L776:N777"/>
    <mergeCell ref="O776:R776"/>
    <mergeCell ref="S776:V776"/>
    <mergeCell ref="W776:Z776"/>
    <mergeCell ref="AN776:AQ776"/>
    <mergeCell ref="AR776:AU776"/>
    <mergeCell ref="AV776:AY776"/>
    <mergeCell ref="AZ776:BC776"/>
    <mergeCell ref="AV778:AY778"/>
    <mergeCell ref="BD776:BF776"/>
    <mergeCell ref="O777:R777"/>
    <mergeCell ref="S777:V777"/>
    <mergeCell ref="W777:Z777"/>
    <mergeCell ref="AE777:AG777"/>
    <mergeCell ref="AH777:AJ777"/>
    <mergeCell ref="AN777:AQ777"/>
    <mergeCell ref="AR777:AU777"/>
    <mergeCell ref="AV777:AY777"/>
    <mergeCell ref="AE778:AG778"/>
    <mergeCell ref="AH778:AJ778"/>
    <mergeCell ref="AN778:AQ778"/>
    <mergeCell ref="AR778:AU778"/>
    <mergeCell ref="AK776:AM779"/>
    <mergeCell ref="AE776:AG776"/>
    <mergeCell ref="AH776:AJ776"/>
    <mergeCell ref="L778:N779"/>
    <mergeCell ref="O778:R778"/>
    <mergeCell ref="S778:V778"/>
    <mergeCell ref="W778:Z778"/>
    <mergeCell ref="AH779:AJ779"/>
    <mergeCell ref="AN779:AQ779"/>
    <mergeCell ref="AR779:AU779"/>
    <mergeCell ref="AV779:AY779"/>
    <mergeCell ref="O779:R779"/>
    <mergeCell ref="S779:V779"/>
    <mergeCell ref="W779:Z779"/>
    <mergeCell ref="AE779:AG779"/>
    <mergeCell ref="AC776:AD779"/>
    <mergeCell ref="AZ779:BC779"/>
    <mergeCell ref="BD779:BF779"/>
    <mergeCell ref="BG776:BI779"/>
    <mergeCell ref="BJ776:BL779"/>
    <mergeCell ref="AZ778:BC778"/>
    <mergeCell ref="BD778:BF778"/>
    <mergeCell ref="BD777:BF777"/>
    <mergeCell ref="AZ777:BC777"/>
    <mergeCell ref="Z784:AB784"/>
    <mergeCell ref="AH785:AJ785"/>
    <mergeCell ref="AE786:AG787"/>
    <mergeCell ref="AH786:AJ787"/>
    <mergeCell ref="AC787:AD787"/>
    <mergeCell ref="AK786:AM787"/>
    <mergeCell ref="AZ786:BC787"/>
    <mergeCell ref="BD786:BF787"/>
    <mergeCell ref="BG786:BI787"/>
    <mergeCell ref="AN786:AQ786"/>
    <mergeCell ref="AR786:AU786"/>
    <mergeCell ref="AV786:AY786"/>
    <mergeCell ref="AN787:AQ787"/>
    <mergeCell ref="AR787:AU787"/>
    <mergeCell ref="AV787:AY787"/>
    <mergeCell ref="BJ786:BL787"/>
    <mergeCell ref="B786:D786"/>
    <mergeCell ref="E786:H786"/>
    <mergeCell ref="I786:K786"/>
    <mergeCell ref="L786:N786"/>
    <mergeCell ref="O786:R786"/>
    <mergeCell ref="S786:V786"/>
    <mergeCell ref="W786:Z786"/>
    <mergeCell ref="AA786:AB786"/>
    <mergeCell ref="AC786:AD786"/>
    <mergeCell ref="B787:D787"/>
    <mergeCell ref="E787:H787"/>
    <mergeCell ref="I787:K787"/>
    <mergeCell ref="L787:N787"/>
    <mergeCell ref="O787:R787"/>
    <mergeCell ref="S787:V787"/>
    <mergeCell ref="W787:Z787"/>
    <mergeCell ref="AA787:AB787"/>
    <mergeCell ref="B788:D791"/>
    <mergeCell ref="E788:H791"/>
    <mergeCell ref="I788:K791"/>
    <mergeCell ref="AA788:AB791"/>
    <mergeCell ref="L788:N789"/>
    <mergeCell ref="O788:R788"/>
    <mergeCell ref="S788:V788"/>
    <mergeCell ref="W788:Z788"/>
    <mergeCell ref="AN788:AQ788"/>
    <mergeCell ref="AR788:AU788"/>
    <mergeCell ref="AV788:AY788"/>
    <mergeCell ref="AZ788:BC788"/>
    <mergeCell ref="AV790:AY790"/>
    <mergeCell ref="BD788:BF788"/>
    <mergeCell ref="O789:R789"/>
    <mergeCell ref="S789:V789"/>
    <mergeCell ref="W789:Z789"/>
    <mergeCell ref="AE789:AG789"/>
    <mergeCell ref="AH789:AJ789"/>
    <mergeCell ref="AN789:AQ789"/>
    <mergeCell ref="AR789:AU789"/>
    <mergeCell ref="AV789:AY789"/>
    <mergeCell ref="AE790:AG790"/>
    <mergeCell ref="AH790:AJ790"/>
    <mergeCell ref="AN790:AQ790"/>
    <mergeCell ref="AR790:AU790"/>
    <mergeCell ref="AK788:AM791"/>
    <mergeCell ref="AE788:AG788"/>
    <mergeCell ref="AH788:AJ788"/>
    <mergeCell ref="L790:N791"/>
    <mergeCell ref="O790:R790"/>
    <mergeCell ref="S790:V790"/>
    <mergeCell ref="W790:Z790"/>
    <mergeCell ref="AH791:AJ791"/>
    <mergeCell ref="AN791:AQ791"/>
    <mergeCell ref="AR791:AU791"/>
    <mergeCell ref="AV791:AY791"/>
    <mergeCell ref="O791:R791"/>
    <mergeCell ref="S791:V791"/>
    <mergeCell ref="W791:Z791"/>
    <mergeCell ref="AE791:AG791"/>
    <mergeCell ref="AC788:AD791"/>
    <mergeCell ref="AZ791:BC791"/>
    <mergeCell ref="BD791:BF791"/>
    <mergeCell ref="BG788:BI791"/>
    <mergeCell ref="BJ788:BL791"/>
    <mergeCell ref="AZ790:BC790"/>
    <mergeCell ref="BD790:BF790"/>
    <mergeCell ref="BD789:BF789"/>
    <mergeCell ref="AZ789:BC789"/>
    <mergeCell ref="B792:D795"/>
    <mergeCell ref="E792:H795"/>
    <mergeCell ref="I792:K795"/>
    <mergeCell ref="AA792:AB795"/>
    <mergeCell ref="L792:N793"/>
    <mergeCell ref="O792:R792"/>
    <mergeCell ref="S792:V792"/>
    <mergeCell ref="W792:Z792"/>
    <mergeCell ref="AN792:AQ792"/>
    <mergeCell ref="AR792:AU792"/>
    <mergeCell ref="AV792:AY792"/>
    <mergeCell ref="AZ792:BC792"/>
    <mergeCell ref="AV794:AY794"/>
    <mergeCell ref="BD792:BF792"/>
    <mergeCell ref="O793:R793"/>
    <mergeCell ref="S793:V793"/>
    <mergeCell ref="W793:Z793"/>
    <mergeCell ref="AE793:AG793"/>
    <mergeCell ref="AH793:AJ793"/>
    <mergeCell ref="AN793:AQ793"/>
    <mergeCell ref="AR793:AU793"/>
    <mergeCell ref="AV793:AY793"/>
    <mergeCell ref="AE794:AG794"/>
    <mergeCell ref="AH794:AJ794"/>
    <mergeCell ref="AN794:AQ794"/>
    <mergeCell ref="AR794:AU794"/>
    <mergeCell ref="AK792:AM795"/>
    <mergeCell ref="AE792:AG792"/>
    <mergeCell ref="AH792:AJ792"/>
    <mergeCell ref="L794:N795"/>
    <mergeCell ref="O794:R794"/>
    <mergeCell ref="S794:V794"/>
    <mergeCell ref="W794:Z794"/>
    <mergeCell ref="AH795:AJ795"/>
    <mergeCell ref="AN795:AQ795"/>
    <mergeCell ref="AR795:AU795"/>
    <mergeCell ref="AV795:AY795"/>
    <mergeCell ref="O795:R795"/>
    <mergeCell ref="S795:V795"/>
    <mergeCell ref="W795:Z795"/>
    <mergeCell ref="AE795:AG795"/>
    <mergeCell ref="AC792:AD795"/>
    <mergeCell ref="AZ795:BC795"/>
    <mergeCell ref="BD795:BF795"/>
    <mergeCell ref="BG792:BI795"/>
    <mergeCell ref="BJ792:BL795"/>
    <mergeCell ref="AZ794:BC794"/>
    <mergeCell ref="BD794:BF794"/>
    <mergeCell ref="BD793:BF793"/>
    <mergeCell ref="AZ793:BC793"/>
    <mergeCell ref="B796:D799"/>
    <mergeCell ref="E796:H799"/>
    <mergeCell ref="I796:K799"/>
    <mergeCell ref="AA796:AB799"/>
    <mergeCell ref="L796:N797"/>
    <mergeCell ref="O796:R796"/>
    <mergeCell ref="S796:V796"/>
    <mergeCell ref="W796:Z796"/>
    <mergeCell ref="AN796:AQ796"/>
    <mergeCell ref="AR796:AU796"/>
    <mergeCell ref="AV796:AY796"/>
    <mergeCell ref="AZ796:BC796"/>
    <mergeCell ref="AV798:AY798"/>
    <mergeCell ref="BD796:BF796"/>
    <mergeCell ref="O797:R797"/>
    <mergeCell ref="S797:V797"/>
    <mergeCell ref="W797:Z797"/>
    <mergeCell ref="AE797:AG797"/>
    <mergeCell ref="AH797:AJ797"/>
    <mergeCell ref="AN797:AQ797"/>
    <mergeCell ref="AR797:AU797"/>
    <mergeCell ref="AV797:AY797"/>
    <mergeCell ref="AE798:AG798"/>
    <mergeCell ref="AH798:AJ798"/>
    <mergeCell ref="AN798:AQ798"/>
    <mergeCell ref="AR798:AU798"/>
    <mergeCell ref="AK796:AM799"/>
    <mergeCell ref="AE796:AG796"/>
    <mergeCell ref="AH796:AJ796"/>
    <mergeCell ref="L798:N799"/>
    <mergeCell ref="O798:R798"/>
    <mergeCell ref="S798:V798"/>
    <mergeCell ref="W798:Z798"/>
    <mergeCell ref="AH799:AJ799"/>
    <mergeCell ref="AN799:AQ799"/>
    <mergeCell ref="AR799:AU799"/>
    <mergeCell ref="AV799:AY799"/>
    <mergeCell ref="O799:R799"/>
    <mergeCell ref="S799:V799"/>
    <mergeCell ref="W799:Z799"/>
    <mergeCell ref="AE799:AG799"/>
    <mergeCell ref="AC796:AD799"/>
    <mergeCell ref="AZ799:BC799"/>
    <mergeCell ref="BD799:BF799"/>
    <mergeCell ref="BG796:BI799"/>
    <mergeCell ref="BJ796:BL799"/>
    <mergeCell ref="AZ798:BC798"/>
    <mergeCell ref="BD798:BF798"/>
    <mergeCell ref="BD797:BF797"/>
    <mergeCell ref="AZ797:BC797"/>
    <mergeCell ref="B800:D803"/>
    <mergeCell ref="E800:H803"/>
    <mergeCell ref="I800:K803"/>
    <mergeCell ref="AA800:AB803"/>
    <mergeCell ref="L800:N801"/>
    <mergeCell ref="O800:R800"/>
    <mergeCell ref="S800:V800"/>
    <mergeCell ref="W800:Z800"/>
    <mergeCell ref="AN800:AQ800"/>
    <mergeCell ref="AR800:AU800"/>
    <mergeCell ref="AV800:AY800"/>
    <mergeCell ref="AZ800:BC800"/>
    <mergeCell ref="AV802:AY802"/>
    <mergeCell ref="BD800:BF800"/>
    <mergeCell ref="O801:R801"/>
    <mergeCell ref="S801:V801"/>
    <mergeCell ref="W801:Z801"/>
    <mergeCell ref="AE801:AG801"/>
    <mergeCell ref="AH801:AJ801"/>
    <mergeCell ref="AN801:AQ801"/>
    <mergeCell ref="AR801:AU801"/>
    <mergeCell ref="AV801:AY801"/>
    <mergeCell ref="AE802:AG802"/>
    <mergeCell ref="AH802:AJ802"/>
    <mergeCell ref="AN802:AQ802"/>
    <mergeCell ref="AR802:AU802"/>
    <mergeCell ref="AK800:AM803"/>
    <mergeCell ref="AE800:AG800"/>
    <mergeCell ref="AH800:AJ800"/>
    <mergeCell ref="L802:N803"/>
    <mergeCell ref="O802:R802"/>
    <mergeCell ref="S802:V802"/>
    <mergeCell ref="W802:Z802"/>
    <mergeCell ref="AH803:AJ803"/>
    <mergeCell ref="AN803:AQ803"/>
    <mergeCell ref="AR803:AU803"/>
    <mergeCell ref="AV803:AY803"/>
    <mergeCell ref="O803:R803"/>
    <mergeCell ref="S803:V803"/>
    <mergeCell ref="W803:Z803"/>
    <mergeCell ref="AE803:AG803"/>
    <mergeCell ref="AC800:AD803"/>
    <mergeCell ref="AZ803:BC803"/>
    <mergeCell ref="BD803:BF803"/>
    <mergeCell ref="BG800:BI803"/>
    <mergeCell ref="BJ800:BL803"/>
    <mergeCell ref="AZ802:BC802"/>
    <mergeCell ref="BD802:BF802"/>
    <mergeCell ref="BD801:BF801"/>
    <mergeCell ref="AZ801:BC801"/>
    <mergeCell ref="B804:D807"/>
    <mergeCell ref="E804:H807"/>
    <mergeCell ref="I804:K807"/>
    <mergeCell ref="AA804:AB807"/>
    <mergeCell ref="L804:N805"/>
    <mergeCell ref="O804:R804"/>
    <mergeCell ref="S804:V804"/>
    <mergeCell ref="W804:Z804"/>
    <mergeCell ref="AN804:AQ804"/>
    <mergeCell ref="AR804:AU804"/>
    <mergeCell ref="AV804:AY804"/>
    <mergeCell ref="AZ804:BC804"/>
    <mergeCell ref="AV806:AY806"/>
    <mergeCell ref="BD804:BF804"/>
    <mergeCell ref="O805:R805"/>
    <mergeCell ref="S805:V805"/>
    <mergeCell ref="W805:Z805"/>
    <mergeCell ref="AE805:AG805"/>
    <mergeCell ref="AH805:AJ805"/>
    <mergeCell ref="AN805:AQ805"/>
    <mergeCell ref="AR805:AU805"/>
    <mergeCell ref="AV805:AY805"/>
    <mergeCell ref="AE806:AG806"/>
    <mergeCell ref="AH806:AJ806"/>
    <mergeCell ref="AN806:AQ806"/>
    <mergeCell ref="AR806:AU806"/>
    <mergeCell ref="AK804:AM807"/>
    <mergeCell ref="AE804:AG804"/>
    <mergeCell ref="AH804:AJ804"/>
    <mergeCell ref="L806:N807"/>
    <mergeCell ref="O806:R806"/>
    <mergeCell ref="S806:V806"/>
    <mergeCell ref="W806:Z806"/>
    <mergeCell ref="AH807:AJ807"/>
    <mergeCell ref="AN807:AQ807"/>
    <mergeCell ref="AR807:AU807"/>
    <mergeCell ref="AV807:AY807"/>
    <mergeCell ref="O807:R807"/>
    <mergeCell ref="S807:V807"/>
    <mergeCell ref="W807:Z807"/>
    <mergeCell ref="AE807:AG807"/>
    <mergeCell ref="AC804:AD807"/>
    <mergeCell ref="AZ807:BC807"/>
    <mergeCell ref="BD807:BF807"/>
    <mergeCell ref="BG804:BI807"/>
    <mergeCell ref="BJ804:BL807"/>
    <mergeCell ref="AZ806:BC806"/>
    <mergeCell ref="BD806:BF806"/>
    <mergeCell ref="BD805:BF805"/>
    <mergeCell ref="AZ805:BC805"/>
    <mergeCell ref="B808:D811"/>
    <mergeCell ref="E808:H811"/>
    <mergeCell ref="I808:K811"/>
    <mergeCell ref="AA808:AB811"/>
    <mergeCell ref="L808:N809"/>
    <mergeCell ref="O808:R808"/>
    <mergeCell ref="S808:V808"/>
    <mergeCell ref="W808:Z808"/>
    <mergeCell ref="AN808:AQ808"/>
    <mergeCell ref="AR808:AU808"/>
    <mergeCell ref="AV808:AY808"/>
    <mergeCell ref="AZ808:BC808"/>
    <mergeCell ref="AV810:AY810"/>
    <mergeCell ref="BD808:BF808"/>
    <mergeCell ref="O809:R809"/>
    <mergeCell ref="S809:V809"/>
    <mergeCell ref="W809:Z809"/>
    <mergeCell ref="AE809:AG809"/>
    <mergeCell ref="AH809:AJ809"/>
    <mergeCell ref="AN809:AQ809"/>
    <mergeCell ref="AR809:AU809"/>
    <mergeCell ref="AV809:AY809"/>
    <mergeCell ref="AE810:AG810"/>
    <mergeCell ref="AH810:AJ810"/>
    <mergeCell ref="AN810:AQ810"/>
    <mergeCell ref="AR810:AU810"/>
    <mergeCell ref="AK808:AM811"/>
    <mergeCell ref="AE808:AG808"/>
    <mergeCell ref="AH808:AJ808"/>
    <mergeCell ref="L810:N811"/>
    <mergeCell ref="O810:R810"/>
    <mergeCell ref="S810:V810"/>
    <mergeCell ref="W810:Z810"/>
    <mergeCell ref="AH811:AJ811"/>
    <mergeCell ref="AN811:AQ811"/>
    <mergeCell ref="AR811:AU811"/>
    <mergeCell ref="AV811:AY811"/>
    <mergeCell ref="O811:R811"/>
    <mergeCell ref="S811:V811"/>
    <mergeCell ref="W811:Z811"/>
    <mergeCell ref="AE811:AG811"/>
    <mergeCell ref="AC808:AD811"/>
    <mergeCell ref="AZ811:BC811"/>
    <mergeCell ref="BD811:BF811"/>
    <mergeCell ref="BG808:BI811"/>
    <mergeCell ref="BJ808:BL811"/>
    <mergeCell ref="AZ810:BC810"/>
    <mergeCell ref="BD810:BF810"/>
    <mergeCell ref="BD809:BF809"/>
    <mergeCell ref="AZ809:BC809"/>
    <mergeCell ref="B812:D815"/>
    <mergeCell ref="E812:H815"/>
    <mergeCell ref="I812:K815"/>
    <mergeCell ref="AA812:AB815"/>
    <mergeCell ref="L812:N813"/>
    <mergeCell ref="O812:R812"/>
    <mergeCell ref="S812:V812"/>
    <mergeCell ref="W812:Z812"/>
    <mergeCell ref="AN812:AQ812"/>
    <mergeCell ref="AR812:AU812"/>
    <mergeCell ref="AV812:AY812"/>
    <mergeCell ref="AZ812:BC812"/>
    <mergeCell ref="AV814:AY814"/>
    <mergeCell ref="BD812:BF812"/>
    <mergeCell ref="O813:R813"/>
    <mergeCell ref="S813:V813"/>
    <mergeCell ref="W813:Z813"/>
    <mergeCell ref="AE813:AG813"/>
    <mergeCell ref="AH813:AJ813"/>
    <mergeCell ref="AN813:AQ813"/>
    <mergeCell ref="AR813:AU813"/>
    <mergeCell ref="AV813:AY813"/>
    <mergeCell ref="AE814:AG814"/>
    <mergeCell ref="AH814:AJ814"/>
    <mergeCell ref="AN814:AQ814"/>
    <mergeCell ref="AR814:AU814"/>
    <mergeCell ref="AK812:AM815"/>
    <mergeCell ref="AE812:AG812"/>
    <mergeCell ref="AH812:AJ812"/>
    <mergeCell ref="L814:N815"/>
    <mergeCell ref="O814:R814"/>
    <mergeCell ref="S814:V814"/>
    <mergeCell ref="W814:Z814"/>
    <mergeCell ref="AH815:AJ815"/>
    <mergeCell ref="AN815:AQ815"/>
    <mergeCell ref="AR815:AU815"/>
    <mergeCell ref="AV815:AY815"/>
    <mergeCell ref="O815:R815"/>
    <mergeCell ref="S815:V815"/>
    <mergeCell ref="W815:Z815"/>
    <mergeCell ref="AE815:AG815"/>
    <mergeCell ref="AC812:AD815"/>
    <mergeCell ref="AZ815:BC815"/>
    <mergeCell ref="BD815:BF815"/>
    <mergeCell ref="BG812:BI815"/>
    <mergeCell ref="BJ812:BL815"/>
    <mergeCell ref="AZ814:BC814"/>
    <mergeCell ref="BD814:BF814"/>
    <mergeCell ref="BD813:BF813"/>
    <mergeCell ref="AZ813:BC813"/>
    <mergeCell ref="B816:D819"/>
    <mergeCell ref="E816:H819"/>
    <mergeCell ref="I816:K819"/>
    <mergeCell ref="AA816:AB819"/>
    <mergeCell ref="L816:N817"/>
    <mergeCell ref="O816:R816"/>
    <mergeCell ref="S816:V816"/>
    <mergeCell ref="W816:Z816"/>
    <mergeCell ref="AN816:AQ816"/>
    <mergeCell ref="AR816:AU816"/>
    <mergeCell ref="AV816:AY816"/>
    <mergeCell ref="AZ816:BC816"/>
    <mergeCell ref="AV818:AY818"/>
    <mergeCell ref="BD816:BF816"/>
    <mergeCell ref="O817:R817"/>
    <mergeCell ref="S817:V817"/>
    <mergeCell ref="W817:Z817"/>
    <mergeCell ref="AE817:AG817"/>
    <mergeCell ref="AH817:AJ817"/>
    <mergeCell ref="AN817:AQ817"/>
    <mergeCell ref="AR817:AU817"/>
    <mergeCell ref="AV817:AY817"/>
    <mergeCell ref="AE818:AG818"/>
    <mergeCell ref="AH818:AJ818"/>
    <mergeCell ref="AN818:AQ818"/>
    <mergeCell ref="AR818:AU818"/>
    <mergeCell ref="AK816:AM819"/>
    <mergeCell ref="AE816:AG816"/>
    <mergeCell ref="AH816:AJ816"/>
    <mergeCell ref="L818:N819"/>
    <mergeCell ref="O818:R818"/>
    <mergeCell ref="S818:V818"/>
    <mergeCell ref="W818:Z818"/>
    <mergeCell ref="AH819:AJ819"/>
    <mergeCell ref="AN819:AQ819"/>
    <mergeCell ref="AR819:AU819"/>
    <mergeCell ref="AV819:AY819"/>
    <mergeCell ref="O819:R819"/>
    <mergeCell ref="S819:V819"/>
    <mergeCell ref="W819:Z819"/>
    <mergeCell ref="AE819:AG819"/>
    <mergeCell ref="AC816:AD819"/>
    <mergeCell ref="AZ819:BC819"/>
    <mergeCell ref="BD819:BF819"/>
    <mergeCell ref="BG816:BI819"/>
    <mergeCell ref="BJ816:BL819"/>
    <mergeCell ref="AZ818:BC818"/>
    <mergeCell ref="BD818:BF818"/>
    <mergeCell ref="BD817:BF817"/>
    <mergeCell ref="AZ817:BC817"/>
    <mergeCell ref="B820:D823"/>
    <mergeCell ref="E820:H823"/>
    <mergeCell ref="I820:K823"/>
    <mergeCell ref="AA820:AB823"/>
    <mergeCell ref="L820:N821"/>
    <mergeCell ref="O820:R820"/>
    <mergeCell ref="S820:V820"/>
    <mergeCell ref="W820:Z820"/>
    <mergeCell ref="AN820:AQ820"/>
    <mergeCell ref="AR820:AU820"/>
    <mergeCell ref="AV820:AY820"/>
    <mergeCell ref="AZ820:BC820"/>
    <mergeCell ref="AV822:AY822"/>
    <mergeCell ref="BD820:BF820"/>
    <mergeCell ref="O821:R821"/>
    <mergeCell ref="S821:V821"/>
    <mergeCell ref="W821:Z821"/>
    <mergeCell ref="AE821:AG821"/>
    <mergeCell ref="AH821:AJ821"/>
    <mergeCell ref="AN821:AQ821"/>
    <mergeCell ref="AR821:AU821"/>
    <mergeCell ref="AV821:AY821"/>
    <mergeCell ref="AE822:AG822"/>
    <mergeCell ref="AH822:AJ822"/>
    <mergeCell ref="AN822:AQ822"/>
    <mergeCell ref="AR822:AU822"/>
    <mergeCell ref="AK820:AM823"/>
    <mergeCell ref="AE820:AG820"/>
    <mergeCell ref="AH820:AJ820"/>
    <mergeCell ref="L822:N823"/>
    <mergeCell ref="O822:R822"/>
    <mergeCell ref="S822:V822"/>
    <mergeCell ref="W822:Z822"/>
    <mergeCell ref="AH823:AJ823"/>
    <mergeCell ref="AN823:AQ823"/>
    <mergeCell ref="AR823:AU823"/>
    <mergeCell ref="AV823:AY823"/>
    <mergeCell ref="O823:R823"/>
    <mergeCell ref="S823:V823"/>
    <mergeCell ref="W823:Z823"/>
    <mergeCell ref="AE823:AG823"/>
    <mergeCell ref="AC820:AD823"/>
    <mergeCell ref="AZ823:BC823"/>
    <mergeCell ref="BD823:BF823"/>
    <mergeCell ref="BG820:BI823"/>
    <mergeCell ref="BJ820:BL823"/>
    <mergeCell ref="AZ822:BC822"/>
    <mergeCell ref="BD822:BF822"/>
    <mergeCell ref="BD821:BF821"/>
    <mergeCell ref="AZ821:BC821"/>
    <mergeCell ref="B824:D827"/>
    <mergeCell ref="E824:H827"/>
    <mergeCell ref="I824:K827"/>
    <mergeCell ref="AA824:AB827"/>
    <mergeCell ref="L824:N825"/>
    <mergeCell ref="O824:R824"/>
    <mergeCell ref="S824:V824"/>
    <mergeCell ref="W824:Z824"/>
    <mergeCell ref="AN824:AQ824"/>
    <mergeCell ref="AR824:AU824"/>
    <mergeCell ref="AV824:AY824"/>
    <mergeCell ref="AZ824:BC824"/>
    <mergeCell ref="AV826:AY826"/>
    <mergeCell ref="BD824:BF824"/>
    <mergeCell ref="O825:R825"/>
    <mergeCell ref="S825:V825"/>
    <mergeCell ref="W825:Z825"/>
    <mergeCell ref="AE825:AG825"/>
    <mergeCell ref="AH825:AJ825"/>
    <mergeCell ref="AN825:AQ825"/>
    <mergeCell ref="AR825:AU825"/>
    <mergeCell ref="AV825:AY825"/>
    <mergeCell ref="AE826:AG826"/>
    <mergeCell ref="AH826:AJ826"/>
    <mergeCell ref="AN826:AQ826"/>
    <mergeCell ref="AR826:AU826"/>
    <mergeCell ref="AK824:AM827"/>
    <mergeCell ref="AE824:AG824"/>
    <mergeCell ref="AH824:AJ824"/>
    <mergeCell ref="L826:N827"/>
    <mergeCell ref="O826:R826"/>
    <mergeCell ref="S826:V826"/>
    <mergeCell ref="W826:Z826"/>
    <mergeCell ref="AH827:AJ827"/>
    <mergeCell ref="AN827:AQ827"/>
    <mergeCell ref="AR827:AU827"/>
    <mergeCell ref="AV827:AY827"/>
    <mergeCell ref="O827:R827"/>
    <mergeCell ref="S827:V827"/>
    <mergeCell ref="W827:Z827"/>
    <mergeCell ref="AE827:AG827"/>
    <mergeCell ref="AC824:AD827"/>
    <mergeCell ref="AZ827:BC827"/>
    <mergeCell ref="BD827:BF827"/>
    <mergeCell ref="BG824:BI827"/>
    <mergeCell ref="BJ824:BL827"/>
    <mergeCell ref="AZ826:BC826"/>
    <mergeCell ref="BD826:BF826"/>
    <mergeCell ref="BD825:BF825"/>
    <mergeCell ref="AZ825:BC825"/>
    <mergeCell ref="B828:D831"/>
    <mergeCell ref="E828:H831"/>
    <mergeCell ref="I828:K831"/>
    <mergeCell ref="AA828:AB831"/>
    <mergeCell ref="L828:N829"/>
    <mergeCell ref="O828:R828"/>
    <mergeCell ref="S828:V828"/>
    <mergeCell ref="W828:Z828"/>
    <mergeCell ref="AN828:AQ828"/>
    <mergeCell ref="AR828:AU828"/>
    <mergeCell ref="AV828:AY828"/>
    <mergeCell ref="AZ828:BC828"/>
    <mergeCell ref="AV830:AY830"/>
    <mergeCell ref="BD828:BF828"/>
    <mergeCell ref="O829:R829"/>
    <mergeCell ref="S829:V829"/>
    <mergeCell ref="W829:Z829"/>
    <mergeCell ref="AE829:AG829"/>
    <mergeCell ref="AH829:AJ829"/>
    <mergeCell ref="AN829:AQ829"/>
    <mergeCell ref="AR829:AU829"/>
    <mergeCell ref="AV829:AY829"/>
    <mergeCell ref="AE830:AG830"/>
    <mergeCell ref="AH830:AJ830"/>
    <mergeCell ref="AN830:AQ830"/>
    <mergeCell ref="AR830:AU830"/>
    <mergeCell ref="AK828:AM831"/>
    <mergeCell ref="AE828:AG828"/>
    <mergeCell ref="AH828:AJ828"/>
    <mergeCell ref="L830:N831"/>
    <mergeCell ref="O830:R830"/>
    <mergeCell ref="S830:V830"/>
    <mergeCell ref="W830:Z830"/>
    <mergeCell ref="AH831:AJ831"/>
    <mergeCell ref="AN831:AQ831"/>
    <mergeCell ref="AR831:AU831"/>
    <mergeCell ref="AV831:AY831"/>
    <mergeCell ref="O831:R831"/>
    <mergeCell ref="S831:V831"/>
    <mergeCell ref="W831:Z831"/>
    <mergeCell ref="AE831:AG831"/>
    <mergeCell ref="AC828:AD831"/>
    <mergeCell ref="AZ831:BC831"/>
    <mergeCell ref="BD831:BF831"/>
    <mergeCell ref="BG828:BI831"/>
    <mergeCell ref="BJ828:BL831"/>
    <mergeCell ref="AZ830:BC830"/>
    <mergeCell ref="BD830:BF830"/>
    <mergeCell ref="BD829:BF829"/>
    <mergeCell ref="AZ829:BC829"/>
    <mergeCell ref="B832:D835"/>
    <mergeCell ref="E832:H835"/>
    <mergeCell ref="I832:K835"/>
    <mergeCell ref="AA832:AB835"/>
    <mergeCell ref="L832:N833"/>
    <mergeCell ref="O832:R832"/>
    <mergeCell ref="S832:V832"/>
    <mergeCell ref="W832:Z832"/>
    <mergeCell ref="AN832:AQ832"/>
    <mergeCell ref="AR832:AU832"/>
    <mergeCell ref="AV832:AY832"/>
    <mergeCell ref="AZ832:BC832"/>
    <mergeCell ref="AV834:AY834"/>
    <mergeCell ref="BD832:BF832"/>
    <mergeCell ref="O833:R833"/>
    <mergeCell ref="S833:V833"/>
    <mergeCell ref="W833:Z833"/>
    <mergeCell ref="AE833:AG833"/>
    <mergeCell ref="AH833:AJ833"/>
    <mergeCell ref="AN833:AQ833"/>
    <mergeCell ref="AR833:AU833"/>
    <mergeCell ref="AV833:AY833"/>
    <mergeCell ref="AE834:AG834"/>
    <mergeCell ref="AH834:AJ834"/>
    <mergeCell ref="AN834:AQ834"/>
    <mergeCell ref="AR834:AU834"/>
    <mergeCell ref="AK832:AM835"/>
    <mergeCell ref="AE832:AG832"/>
    <mergeCell ref="AH832:AJ832"/>
    <mergeCell ref="L834:N835"/>
    <mergeCell ref="O834:R834"/>
    <mergeCell ref="S834:V834"/>
    <mergeCell ref="W834:Z834"/>
    <mergeCell ref="AH835:AJ835"/>
    <mergeCell ref="AN835:AQ835"/>
    <mergeCell ref="AR835:AU835"/>
    <mergeCell ref="AV835:AY835"/>
    <mergeCell ref="O835:R835"/>
    <mergeCell ref="S835:V835"/>
    <mergeCell ref="W835:Z835"/>
    <mergeCell ref="AE835:AG835"/>
    <mergeCell ref="AC832:AD835"/>
    <mergeCell ref="AZ835:BC835"/>
    <mergeCell ref="BD835:BF835"/>
    <mergeCell ref="BG832:BI835"/>
    <mergeCell ref="BJ832:BL835"/>
    <mergeCell ref="AZ834:BC834"/>
    <mergeCell ref="BD834:BF834"/>
    <mergeCell ref="BD833:BF833"/>
    <mergeCell ref="AZ833:BC833"/>
    <mergeCell ref="B836:D839"/>
    <mergeCell ref="E836:H839"/>
    <mergeCell ref="I836:K839"/>
    <mergeCell ref="AA836:AB839"/>
    <mergeCell ref="L836:N837"/>
    <mergeCell ref="O836:R836"/>
    <mergeCell ref="S836:V836"/>
    <mergeCell ref="W836:Z836"/>
    <mergeCell ref="AN836:AQ836"/>
    <mergeCell ref="AR836:AU836"/>
    <mergeCell ref="AV836:AY836"/>
    <mergeCell ref="AZ836:BC836"/>
    <mergeCell ref="AV838:AY838"/>
    <mergeCell ref="BD836:BF836"/>
    <mergeCell ref="O837:R837"/>
    <mergeCell ref="S837:V837"/>
    <mergeCell ref="W837:Z837"/>
    <mergeCell ref="AE837:AG837"/>
    <mergeCell ref="AH837:AJ837"/>
    <mergeCell ref="AN837:AQ837"/>
    <mergeCell ref="AR837:AU837"/>
    <mergeCell ref="AV837:AY837"/>
    <mergeCell ref="AE838:AG838"/>
    <mergeCell ref="AH838:AJ838"/>
    <mergeCell ref="AN838:AQ838"/>
    <mergeCell ref="AR838:AU838"/>
    <mergeCell ref="AK836:AM839"/>
    <mergeCell ref="AE836:AG836"/>
    <mergeCell ref="AH836:AJ836"/>
    <mergeCell ref="L838:N839"/>
    <mergeCell ref="O838:R838"/>
    <mergeCell ref="S838:V838"/>
    <mergeCell ref="W838:Z838"/>
    <mergeCell ref="AH839:AJ839"/>
    <mergeCell ref="AN839:AQ839"/>
    <mergeCell ref="AR839:AU839"/>
    <mergeCell ref="AV839:AY839"/>
    <mergeCell ref="O839:R839"/>
    <mergeCell ref="S839:V839"/>
    <mergeCell ref="W839:Z839"/>
    <mergeCell ref="AE839:AG839"/>
    <mergeCell ref="AC836:AD839"/>
    <mergeCell ref="AZ839:BC839"/>
    <mergeCell ref="BD839:BF839"/>
    <mergeCell ref="BG836:BI839"/>
    <mergeCell ref="BJ836:BL839"/>
    <mergeCell ref="AZ838:BC838"/>
    <mergeCell ref="BD838:BF838"/>
    <mergeCell ref="BD837:BF837"/>
    <mergeCell ref="AZ837:BC837"/>
    <mergeCell ref="B840:D843"/>
    <mergeCell ref="E840:H843"/>
    <mergeCell ref="I840:K843"/>
    <mergeCell ref="AA840:AB843"/>
    <mergeCell ref="L840:N841"/>
    <mergeCell ref="O840:R840"/>
    <mergeCell ref="S840:V840"/>
    <mergeCell ref="W840:Z840"/>
    <mergeCell ref="AN840:AQ840"/>
    <mergeCell ref="AR840:AU840"/>
    <mergeCell ref="AV840:AY840"/>
    <mergeCell ref="AZ840:BC840"/>
    <mergeCell ref="AV842:AY842"/>
    <mergeCell ref="BD840:BF840"/>
    <mergeCell ref="O841:R841"/>
    <mergeCell ref="S841:V841"/>
    <mergeCell ref="W841:Z841"/>
    <mergeCell ref="AE841:AG841"/>
    <mergeCell ref="AH841:AJ841"/>
    <mergeCell ref="AN841:AQ841"/>
    <mergeCell ref="AR841:AU841"/>
    <mergeCell ref="AV841:AY841"/>
    <mergeCell ref="AE842:AG842"/>
    <mergeCell ref="AH842:AJ842"/>
    <mergeCell ref="AN842:AQ842"/>
    <mergeCell ref="AR842:AU842"/>
    <mergeCell ref="AK840:AM843"/>
    <mergeCell ref="AE840:AG840"/>
    <mergeCell ref="AH840:AJ840"/>
    <mergeCell ref="L842:N843"/>
    <mergeCell ref="O842:R842"/>
    <mergeCell ref="S842:V842"/>
    <mergeCell ref="W842:Z842"/>
    <mergeCell ref="AH843:AJ843"/>
    <mergeCell ref="AN843:AQ843"/>
    <mergeCell ref="AR843:AU843"/>
    <mergeCell ref="AV843:AY843"/>
    <mergeCell ref="O843:R843"/>
    <mergeCell ref="S843:V843"/>
    <mergeCell ref="W843:Z843"/>
    <mergeCell ref="AE843:AG843"/>
    <mergeCell ref="AC840:AD843"/>
    <mergeCell ref="AZ843:BC843"/>
    <mergeCell ref="BD843:BF843"/>
    <mergeCell ref="BG840:BI843"/>
    <mergeCell ref="BJ840:BL843"/>
    <mergeCell ref="AZ842:BC842"/>
    <mergeCell ref="BD842:BF842"/>
    <mergeCell ref="BD841:BF841"/>
    <mergeCell ref="AZ841:BC841"/>
    <mergeCell ref="B844:D847"/>
    <mergeCell ref="E844:H847"/>
    <mergeCell ref="I844:K847"/>
    <mergeCell ref="AA844:AB847"/>
    <mergeCell ref="L844:N845"/>
    <mergeCell ref="O844:R844"/>
    <mergeCell ref="S844:V844"/>
    <mergeCell ref="W844:Z844"/>
    <mergeCell ref="AN844:AQ844"/>
    <mergeCell ref="AR844:AU844"/>
    <mergeCell ref="AV844:AY844"/>
    <mergeCell ref="AZ844:BC844"/>
    <mergeCell ref="AV846:AY846"/>
    <mergeCell ref="BD844:BF844"/>
    <mergeCell ref="O845:R845"/>
    <mergeCell ref="S845:V845"/>
    <mergeCell ref="W845:Z845"/>
    <mergeCell ref="AE845:AG845"/>
    <mergeCell ref="AH845:AJ845"/>
    <mergeCell ref="AN845:AQ845"/>
    <mergeCell ref="AR845:AU845"/>
    <mergeCell ref="AV845:AY845"/>
    <mergeCell ref="AE846:AG846"/>
    <mergeCell ref="AH846:AJ846"/>
    <mergeCell ref="AN846:AQ846"/>
    <mergeCell ref="AR846:AU846"/>
    <mergeCell ref="AK844:AM847"/>
    <mergeCell ref="AE844:AG844"/>
    <mergeCell ref="AH844:AJ844"/>
    <mergeCell ref="L846:N847"/>
    <mergeCell ref="O846:R846"/>
    <mergeCell ref="S846:V846"/>
    <mergeCell ref="W846:Z846"/>
    <mergeCell ref="AH847:AJ847"/>
    <mergeCell ref="AN847:AQ847"/>
    <mergeCell ref="AR847:AU847"/>
    <mergeCell ref="AV847:AY847"/>
    <mergeCell ref="O847:R847"/>
    <mergeCell ref="S847:V847"/>
    <mergeCell ref="W847:Z847"/>
    <mergeCell ref="AE847:AG847"/>
    <mergeCell ref="AC844:AD847"/>
    <mergeCell ref="AZ847:BC847"/>
    <mergeCell ref="BD847:BF847"/>
    <mergeCell ref="BG844:BI847"/>
    <mergeCell ref="BJ844:BL847"/>
    <mergeCell ref="AZ846:BC846"/>
    <mergeCell ref="BD846:BF846"/>
    <mergeCell ref="BD845:BF845"/>
    <mergeCell ref="AZ845:BC845"/>
    <mergeCell ref="B848:D851"/>
    <mergeCell ref="E848:H851"/>
    <mergeCell ref="I848:K851"/>
    <mergeCell ref="AA848:AB851"/>
    <mergeCell ref="L848:N849"/>
    <mergeCell ref="O848:R848"/>
    <mergeCell ref="S848:V848"/>
    <mergeCell ref="W848:Z848"/>
    <mergeCell ref="AN848:AQ848"/>
    <mergeCell ref="AR848:AU848"/>
    <mergeCell ref="AV848:AY848"/>
    <mergeCell ref="AZ848:BC848"/>
    <mergeCell ref="AV850:AY850"/>
    <mergeCell ref="BD848:BF848"/>
    <mergeCell ref="O849:R849"/>
    <mergeCell ref="S849:V849"/>
    <mergeCell ref="W849:Z849"/>
    <mergeCell ref="AE849:AG849"/>
    <mergeCell ref="AH849:AJ849"/>
    <mergeCell ref="AN849:AQ849"/>
    <mergeCell ref="AR849:AU849"/>
    <mergeCell ref="AV849:AY849"/>
    <mergeCell ref="AE850:AG850"/>
    <mergeCell ref="AH850:AJ850"/>
    <mergeCell ref="AN850:AQ850"/>
    <mergeCell ref="AR850:AU850"/>
    <mergeCell ref="AK848:AM851"/>
    <mergeCell ref="AE848:AG848"/>
    <mergeCell ref="AH848:AJ848"/>
    <mergeCell ref="L850:N851"/>
    <mergeCell ref="O850:R850"/>
    <mergeCell ref="S850:V850"/>
    <mergeCell ref="W850:Z850"/>
    <mergeCell ref="AH851:AJ851"/>
    <mergeCell ref="AN851:AQ851"/>
    <mergeCell ref="AR851:AU851"/>
    <mergeCell ref="AV851:AY851"/>
    <mergeCell ref="O851:R851"/>
    <mergeCell ref="S851:V851"/>
    <mergeCell ref="W851:Z851"/>
    <mergeCell ref="AE851:AG851"/>
    <mergeCell ref="AC848:AD851"/>
    <mergeCell ref="AZ851:BC851"/>
    <mergeCell ref="BD851:BF851"/>
    <mergeCell ref="BG848:BI851"/>
    <mergeCell ref="BJ848:BL851"/>
    <mergeCell ref="AZ850:BC850"/>
    <mergeCell ref="BD850:BF850"/>
    <mergeCell ref="BD849:BF849"/>
    <mergeCell ref="AZ849:BC849"/>
    <mergeCell ref="B852:D855"/>
    <mergeCell ref="E852:H855"/>
    <mergeCell ref="I852:K855"/>
    <mergeCell ref="AA852:AB855"/>
    <mergeCell ref="L852:N853"/>
    <mergeCell ref="O852:R852"/>
    <mergeCell ref="S852:V852"/>
    <mergeCell ref="W852:Z852"/>
    <mergeCell ref="AN852:AQ852"/>
    <mergeCell ref="AR852:AU852"/>
    <mergeCell ref="AV852:AY852"/>
    <mergeCell ref="AZ852:BC852"/>
    <mergeCell ref="AV854:AY854"/>
    <mergeCell ref="BD852:BF852"/>
    <mergeCell ref="O853:R853"/>
    <mergeCell ref="S853:V853"/>
    <mergeCell ref="W853:Z853"/>
    <mergeCell ref="AE853:AG853"/>
    <mergeCell ref="AH853:AJ853"/>
    <mergeCell ref="AN853:AQ853"/>
    <mergeCell ref="AR853:AU853"/>
    <mergeCell ref="AV853:AY853"/>
    <mergeCell ref="AE854:AG854"/>
    <mergeCell ref="AH854:AJ854"/>
    <mergeCell ref="AN854:AQ854"/>
    <mergeCell ref="AR854:AU854"/>
    <mergeCell ref="AK852:AM855"/>
    <mergeCell ref="AE852:AG852"/>
    <mergeCell ref="AH852:AJ852"/>
    <mergeCell ref="L854:N855"/>
    <mergeCell ref="O854:R854"/>
    <mergeCell ref="S854:V854"/>
    <mergeCell ref="W854:Z854"/>
    <mergeCell ref="AH855:AJ855"/>
    <mergeCell ref="AN855:AQ855"/>
    <mergeCell ref="AR855:AU855"/>
    <mergeCell ref="AV855:AY855"/>
    <mergeCell ref="O855:R855"/>
    <mergeCell ref="S855:V855"/>
    <mergeCell ref="W855:Z855"/>
    <mergeCell ref="AE855:AG855"/>
    <mergeCell ref="AC852:AD855"/>
    <mergeCell ref="AZ855:BC855"/>
    <mergeCell ref="BD855:BF855"/>
    <mergeCell ref="BG852:BI855"/>
    <mergeCell ref="BJ852:BL855"/>
    <mergeCell ref="AZ854:BC854"/>
    <mergeCell ref="BD854:BF854"/>
    <mergeCell ref="BD853:BF853"/>
    <mergeCell ref="AZ853:BC853"/>
    <mergeCell ref="B856:D859"/>
    <mergeCell ref="E856:H859"/>
    <mergeCell ref="I856:K859"/>
    <mergeCell ref="AA856:AB859"/>
    <mergeCell ref="L856:N857"/>
    <mergeCell ref="O856:R856"/>
    <mergeCell ref="S856:V856"/>
    <mergeCell ref="W856:Z856"/>
    <mergeCell ref="AN856:AQ856"/>
    <mergeCell ref="AR856:AU856"/>
    <mergeCell ref="AV856:AY856"/>
    <mergeCell ref="AZ856:BC856"/>
    <mergeCell ref="AV858:AY858"/>
    <mergeCell ref="BD856:BF856"/>
    <mergeCell ref="O857:R857"/>
    <mergeCell ref="S857:V857"/>
    <mergeCell ref="W857:Z857"/>
    <mergeCell ref="AE857:AG857"/>
    <mergeCell ref="AH857:AJ857"/>
    <mergeCell ref="AN857:AQ857"/>
    <mergeCell ref="AR857:AU857"/>
    <mergeCell ref="AV857:AY857"/>
    <mergeCell ref="AE858:AG858"/>
    <mergeCell ref="AH858:AJ858"/>
    <mergeCell ref="AN858:AQ858"/>
    <mergeCell ref="AR858:AU858"/>
    <mergeCell ref="AK856:AM859"/>
    <mergeCell ref="AE856:AG856"/>
    <mergeCell ref="AH856:AJ856"/>
    <mergeCell ref="L858:N859"/>
    <mergeCell ref="O858:R858"/>
    <mergeCell ref="S858:V858"/>
    <mergeCell ref="W858:Z858"/>
    <mergeCell ref="AH859:AJ859"/>
    <mergeCell ref="AN859:AQ859"/>
    <mergeCell ref="AR859:AU859"/>
    <mergeCell ref="AV859:AY859"/>
    <mergeCell ref="O859:R859"/>
    <mergeCell ref="S859:V859"/>
    <mergeCell ref="W859:Z859"/>
    <mergeCell ref="AE859:AG859"/>
    <mergeCell ref="AC856:AD859"/>
    <mergeCell ref="AZ859:BC859"/>
    <mergeCell ref="BD859:BF859"/>
    <mergeCell ref="BG856:BI859"/>
    <mergeCell ref="BJ856:BL859"/>
    <mergeCell ref="AZ858:BC858"/>
    <mergeCell ref="BD858:BF858"/>
    <mergeCell ref="BD857:BF857"/>
    <mergeCell ref="AZ857:BC857"/>
    <mergeCell ref="B860:D863"/>
    <mergeCell ref="E860:H863"/>
    <mergeCell ref="I860:K863"/>
    <mergeCell ref="AA860:AB863"/>
    <mergeCell ref="L860:N861"/>
    <mergeCell ref="O860:R860"/>
    <mergeCell ref="S860:V860"/>
    <mergeCell ref="W860:Z860"/>
    <mergeCell ref="AN860:AQ860"/>
    <mergeCell ref="AR860:AU860"/>
    <mergeCell ref="AV860:AY860"/>
    <mergeCell ref="AZ860:BC860"/>
    <mergeCell ref="AV862:AY862"/>
    <mergeCell ref="BD860:BF860"/>
    <mergeCell ref="O861:R861"/>
    <mergeCell ref="S861:V861"/>
    <mergeCell ref="W861:Z861"/>
    <mergeCell ref="AE861:AG861"/>
    <mergeCell ref="AH861:AJ861"/>
    <mergeCell ref="AN861:AQ861"/>
    <mergeCell ref="AR861:AU861"/>
    <mergeCell ref="AV861:AY861"/>
    <mergeCell ref="AE862:AG862"/>
    <mergeCell ref="AH862:AJ862"/>
    <mergeCell ref="AN862:AQ862"/>
    <mergeCell ref="AR862:AU862"/>
    <mergeCell ref="AK860:AM863"/>
    <mergeCell ref="AE860:AG860"/>
    <mergeCell ref="AH860:AJ860"/>
    <mergeCell ref="L862:N863"/>
    <mergeCell ref="O862:R862"/>
    <mergeCell ref="S862:V862"/>
    <mergeCell ref="W862:Z862"/>
    <mergeCell ref="AH863:AJ863"/>
    <mergeCell ref="AN863:AQ863"/>
    <mergeCell ref="AR863:AU863"/>
    <mergeCell ref="AV863:AY863"/>
    <mergeCell ref="O863:R863"/>
    <mergeCell ref="S863:V863"/>
    <mergeCell ref="W863:Z863"/>
    <mergeCell ref="AE863:AG863"/>
    <mergeCell ref="AC860:AD863"/>
    <mergeCell ref="AZ863:BC863"/>
    <mergeCell ref="BD863:BF863"/>
    <mergeCell ref="BG860:BI863"/>
    <mergeCell ref="BJ860:BL863"/>
    <mergeCell ref="AZ862:BC862"/>
    <mergeCell ref="BD862:BF862"/>
    <mergeCell ref="BD861:BF861"/>
    <mergeCell ref="AZ861:BC861"/>
    <mergeCell ref="B864:D867"/>
    <mergeCell ref="E864:H867"/>
    <mergeCell ref="I864:K867"/>
    <mergeCell ref="AA864:AB867"/>
    <mergeCell ref="L864:N865"/>
    <mergeCell ref="O864:R864"/>
    <mergeCell ref="S864:V864"/>
    <mergeCell ref="W864:Z864"/>
    <mergeCell ref="AN864:AQ864"/>
    <mergeCell ref="AR864:AU864"/>
    <mergeCell ref="AV864:AY864"/>
    <mergeCell ref="AZ864:BC864"/>
    <mergeCell ref="AV866:AY866"/>
    <mergeCell ref="BD864:BF864"/>
    <mergeCell ref="O865:R865"/>
    <mergeCell ref="S865:V865"/>
    <mergeCell ref="W865:Z865"/>
    <mergeCell ref="AE865:AG865"/>
    <mergeCell ref="AH865:AJ865"/>
    <mergeCell ref="AN865:AQ865"/>
    <mergeCell ref="AR865:AU865"/>
    <mergeCell ref="AV865:AY865"/>
    <mergeCell ref="AE866:AG866"/>
    <mergeCell ref="AH866:AJ866"/>
    <mergeCell ref="AN866:AQ866"/>
    <mergeCell ref="AR866:AU866"/>
    <mergeCell ref="AK864:AM867"/>
    <mergeCell ref="AE864:AG864"/>
    <mergeCell ref="AH864:AJ864"/>
    <mergeCell ref="L866:N867"/>
    <mergeCell ref="O866:R866"/>
    <mergeCell ref="S866:V866"/>
    <mergeCell ref="W866:Z866"/>
    <mergeCell ref="AH867:AJ867"/>
    <mergeCell ref="AN867:AQ867"/>
    <mergeCell ref="AR867:AU867"/>
    <mergeCell ref="AV867:AY867"/>
    <mergeCell ref="O867:R867"/>
    <mergeCell ref="S867:V867"/>
    <mergeCell ref="W867:Z867"/>
    <mergeCell ref="AE867:AG867"/>
    <mergeCell ref="AC864:AD867"/>
    <mergeCell ref="AZ867:BC867"/>
    <mergeCell ref="BD867:BF867"/>
    <mergeCell ref="BG864:BI867"/>
    <mergeCell ref="BJ864:BL867"/>
    <mergeCell ref="AZ866:BC866"/>
    <mergeCell ref="BD866:BF866"/>
    <mergeCell ref="BD865:BF865"/>
    <mergeCell ref="AZ865:BC865"/>
    <mergeCell ref="B868:D871"/>
    <mergeCell ref="E868:H871"/>
    <mergeCell ref="I868:K871"/>
    <mergeCell ref="AA868:AB871"/>
    <mergeCell ref="L868:N869"/>
    <mergeCell ref="O868:R868"/>
    <mergeCell ref="S868:V868"/>
    <mergeCell ref="W868:Z868"/>
    <mergeCell ref="AN868:AQ868"/>
    <mergeCell ref="AR868:AU868"/>
    <mergeCell ref="AV868:AY868"/>
    <mergeCell ref="AZ868:BC868"/>
    <mergeCell ref="AV870:AY870"/>
    <mergeCell ref="BD868:BF868"/>
    <mergeCell ref="O869:R869"/>
    <mergeCell ref="S869:V869"/>
    <mergeCell ref="W869:Z869"/>
    <mergeCell ref="AE869:AG869"/>
    <mergeCell ref="AH869:AJ869"/>
    <mergeCell ref="AN869:AQ869"/>
    <mergeCell ref="AR869:AU869"/>
    <mergeCell ref="AV869:AY869"/>
    <mergeCell ref="AE870:AG870"/>
    <mergeCell ref="AH870:AJ870"/>
    <mergeCell ref="AN870:AQ870"/>
    <mergeCell ref="AR870:AU870"/>
    <mergeCell ref="AK868:AM871"/>
    <mergeCell ref="AE868:AG868"/>
    <mergeCell ref="AH868:AJ868"/>
    <mergeCell ref="L870:N871"/>
    <mergeCell ref="O870:R870"/>
    <mergeCell ref="S870:V870"/>
    <mergeCell ref="W870:Z870"/>
    <mergeCell ref="AH871:AJ871"/>
    <mergeCell ref="AN871:AQ871"/>
    <mergeCell ref="AR871:AU871"/>
    <mergeCell ref="AV871:AY871"/>
    <mergeCell ref="O871:R871"/>
    <mergeCell ref="S871:V871"/>
    <mergeCell ref="W871:Z871"/>
    <mergeCell ref="AE871:AG871"/>
    <mergeCell ref="AC868:AD871"/>
    <mergeCell ref="AZ871:BC871"/>
    <mergeCell ref="BD871:BF871"/>
    <mergeCell ref="BG868:BI871"/>
    <mergeCell ref="BJ868:BL871"/>
    <mergeCell ref="AZ870:BC870"/>
    <mergeCell ref="BD870:BF870"/>
    <mergeCell ref="BD869:BF869"/>
    <mergeCell ref="AZ869:BC869"/>
    <mergeCell ref="B872:D875"/>
    <mergeCell ref="E872:H875"/>
    <mergeCell ref="I872:K875"/>
    <mergeCell ref="AA872:AB875"/>
    <mergeCell ref="L872:N873"/>
    <mergeCell ref="O872:R872"/>
    <mergeCell ref="S872:V872"/>
    <mergeCell ref="W872:Z872"/>
    <mergeCell ref="AN872:AQ872"/>
    <mergeCell ref="AR872:AU872"/>
    <mergeCell ref="AV872:AY872"/>
    <mergeCell ref="AZ872:BC872"/>
    <mergeCell ref="AV874:AY874"/>
    <mergeCell ref="BD872:BF872"/>
    <mergeCell ref="O873:R873"/>
    <mergeCell ref="S873:V873"/>
    <mergeCell ref="W873:Z873"/>
    <mergeCell ref="AE873:AG873"/>
    <mergeCell ref="AH873:AJ873"/>
    <mergeCell ref="AN873:AQ873"/>
    <mergeCell ref="AR873:AU873"/>
    <mergeCell ref="AV873:AY873"/>
    <mergeCell ref="AE874:AG874"/>
    <mergeCell ref="AH874:AJ874"/>
    <mergeCell ref="AN874:AQ874"/>
    <mergeCell ref="AR874:AU874"/>
    <mergeCell ref="AK872:AM875"/>
    <mergeCell ref="AE872:AG872"/>
    <mergeCell ref="AH872:AJ872"/>
    <mergeCell ref="L874:N875"/>
    <mergeCell ref="O874:R874"/>
    <mergeCell ref="S874:V874"/>
    <mergeCell ref="W874:Z874"/>
    <mergeCell ref="AH875:AJ875"/>
    <mergeCell ref="AN875:AQ875"/>
    <mergeCell ref="AR875:AU875"/>
    <mergeCell ref="AV875:AY875"/>
    <mergeCell ref="O875:R875"/>
    <mergeCell ref="S875:V875"/>
    <mergeCell ref="W875:Z875"/>
    <mergeCell ref="AE875:AG875"/>
    <mergeCell ref="AC872:AD875"/>
    <mergeCell ref="AZ875:BC875"/>
    <mergeCell ref="BD875:BF875"/>
    <mergeCell ref="BG872:BI875"/>
    <mergeCell ref="BJ872:BL875"/>
    <mergeCell ref="AZ874:BC874"/>
    <mergeCell ref="BD874:BF874"/>
    <mergeCell ref="BD873:BF873"/>
    <mergeCell ref="AZ873:BC873"/>
    <mergeCell ref="B876:D879"/>
    <mergeCell ref="E876:H879"/>
    <mergeCell ref="I876:K879"/>
    <mergeCell ref="AA876:AB879"/>
    <mergeCell ref="L876:N877"/>
    <mergeCell ref="O876:R876"/>
    <mergeCell ref="S876:V876"/>
    <mergeCell ref="W876:Z876"/>
    <mergeCell ref="AN876:AQ876"/>
    <mergeCell ref="AR876:AU876"/>
    <mergeCell ref="AV876:AY876"/>
    <mergeCell ref="AZ876:BC876"/>
    <mergeCell ref="AV878:AY878"/>
    <mergeCell ref="BD876:BF876"/>
    <mergeCell ref="O877:R877"/>
    <mergeCell ref="S877:V877"/>
    <mergeCell ref="W877:Z877"/>
    <mergeCell ref="AE877:AG877"/>
    <mergeCell ref="AH877:AJ877"/>
    <mergeCell ref="AN877:AQ877"/>
    <mergeCell ref="AR877:AU877"/>
    <mergeCell ref="AV877:AY877"/>
    <mergeCell ref="AE878:AG878"/>
    <mergeCell ref="AH878:AJ878"/>
    <mergeCell ref="AN878:AQ878"/>
    <mergeCell ref="AR878:AU878"/>
    <mergeCell ref="AK876:AM879"/>
    <mergeCell ref="AE876:AG876"/>
    <mergeCell ref="AH876:AJ876"/>
    <mergeCell ref="L878:N879"/>
    <mergeCell ref="O878:R878"/>
    <mergeCell ref="S878:V878"/>
    <mergeCell ref="W878:Z878"/>
    <mergeCell ref="AH879:AJ879"/>
    <mergeCell ref="AN879:AQ879"/>
    <mergeCell ref="AR879:AU879"/>
    <mergeCell ref="AV879:AY879"/>
    <mergeCell ref="O879:R879"/>
    <mergeCell ref="S879:V879"/>
    <mergeCell ref="W879:Z879"/>
    <mergeCell ref="AE879:AG879"/>
    <mergeCell ref="AC876:AD879"/>
    <mergeCell ref="AZ879:BC879"/>
    <mergeCell ref="BD879:BF879"/>
    <mergeCell ref="BG876:BI879"/>
    <mergeCell ref="BJ876:BL879"/>
    <mergeCell ref="AZ878:BC878"/>
    <mergeCell ref="BD878:BF878"/>
    <mergeCell ref="BD877:BF877"/>
    <mergeCell ref="AZ877:BC877"/>
    <mergeCell ref="B880:D883"/>
    <mergeCell ref="E880:H883"/>
    <mergeCell ref="I880:K883"/>
    <mergeCell ref="AA880:AB883"/>
    <mergeCell ref="L880:N881"/>
    <mergeCell ref="O880:R880"/>
    <mergeCell ref="S880:V880"/>
    <mergeCell ref="W880:Z880"/>
    <mergeCell ref="AN880:AQ880"/>
    <mergeCell ref="AR880:AU880"/>
    <mergeCell ref="AV880:AY880"/>
    <mergeCell ref="AZ880:BC880"/>
    <mergeCell ref="AV882:AY882"/>
    <mergeCell ref="BD880:BF880"/>
    <mergeCell ref="O881:R881"/>
    <mergeCell ref="S881:V881"/>
    <mergeCell ref="W881:Z881"/>
    <mergeCell ref="AE881:AG881"/>
    <mergeCell ref="AH881:AJ881"/>
    <mergeCell ref="AN881:AQ881"/>
    <mergeCell ref="AR881:AU881"/>
    <mergeCell ref="AV881:AY881"/>
    <mergeCell ref="AE882:AG882"/>
    <mergeCell ref="AH882:AJ882"/>
    <mergeCell ref="AN882:AQ882"/>
    <mergeCell ref="AR882:AU882"/>
    <mergeCell ref="AK880:AM883"/>
    <mergeCell ref="AE880:AG880"/>
    <mergeCell ref="AH880:AJ880"/>
    <mergeCell ref="L882:N883"/>
    <mergeCell ref="O882:R882"/>
    <mergeCell ref="S882:V882"/>
    <mergeCell ref="W882:Z882"/>
    <mergeCell ref="AH883:AJ883"/>
    <mergeCell ref="AN883:AQ883"/>
    <mergeCell ref="AR883:AU883"/>
    <mergeCell ref="AV883:AY883"/>
    <mergeCell ref="O883:R883"/>
    <mergeCell ref="S883:V883"/>
    <mergeCell ref="W883:Z883"/>
    <mergeCell ref="AE883:AG883"/>
    <mergeCell ref="AC880:AD883"/>
    <mergeCell ref="AZ883:BC883"/>
    <mergeCell ref="BD883:BF883"/>
    <mergeCell ref="BG880:BI883"/>
    <mergeCell ref="BJ880:BL883"/>
    <mergeCell ref="AZ882:BC882"/>
    <mergeCell ref="BD882:BF882"/>
    <mergeCell ref="BD881:BF881"/>
    <mergeCell ref="AZ881:BC881"/>
    <mergeCell ref="B884:D887"/>
    <mergeCell ref="E884:H887"/>
    <mergeCell ref="I884:K887"/>
    <mergeCell ref="AA884:AB887"/>
    <mergeCell ref="L884:N885"/>
    <mergeCell ref="O884:R884"/>
    <mergeCell ref="S884:V884"/>
    <mergeCell ref="W884:Z884"/>
    <mergeCell ref="AN884:AQ884"/>
    <mergeCell ref="AR884:AU884"/>
    <mergeCell ref="AV884:AY884"/>
    <mergeCell ref="AZ884:BC884"/>
    <mergeCell ref="AV886:AY886"/>
    <mergeCell ref="BD884:BF884"/>
    <mergeCell ref="O885:R885"/>
    <mergeCell ref="S885:V885"/>
    <mergeCell ref="W885:Z885"/>
    <mergeCell ref="AE885:AG885"/>
    <mergeCell ref="AH885:AJ885"/>
    <mergeCell ref="AN885:AQ885"/>
    <mergeCell ref="AR885:AU885"/>
    <mergeCell ref="AV885:AY885"/>
    <mergeCell ref="AE886:AG886"/>
    <mergeCell ref="AH886:AJ886"/>
    <mergeCell ref="AN886:AQ886"/>
    <mergeCell ref="AR886:AU886"/>
    <mergeCell ref="AK884:AM887"/>
    <mergeCell ref="AE884:AG884"/>
    <mergeCell ref="AH884:AJ884"/>
    <mergeCell ref="L886:N887"/>
    <mergeCell ref="O886:R886"/>
    <mergeCell ref="S886:V886"/>
    <mergeCell ref="W886:Z886"/>
    <mergeCell ref="AH887:AJ887"/>
    <mergeCell ref="AN887:AQ887"/>
    <mergeCell ref="AR887:AU887"/>
    <mergeCell ref="AV887:AY887"/>
    <mergeCell ref="O887:R887"/>
    <mergeCell ref="S887:V887"/>
    <mergeCell ref="W887:Z887"/>
    <mergeCell ref="AE887:AG887"/>
    <mergeCell ref="AC884:AD887"/>
    <mergeCell ref="AZ887:BC887"/>
    <mergeCell ref="BD887:BF887"/>
    <mergeCell ref="BG884:BI887"/>
    <mergeCell ref="BJ884:BL887"/>
    <mergeCell ref="AZ886:BC886"/>
    <mergeCell ref="BD886:BF886"/>
    <mergeCell ref="BD885:BF885"/>
    <mergeCell ref="AZ885:BC885"/>
    <mergeCell ref="B888:D891"/>
    <mergeCell ref="E888:H891"/>
    <mergeCell ref="I888:K891"/>
    <mergeCell ref="AA888:AB891"/>
    <mergeCell ref="L888:N889"/>
    <mergeCell ref="O888:R888"/>
    <mergeCell ref="S888:V888"/>
    <mergeCell ref="W888:Z888"/>
    <mergeCell ref="AN888:AQ888"/>
    <mergeCell ref="AR888:AU888"/>
    <mergeCell ref="AV888:AY888"/>
    <mergeCell ref="AZ888:BC888"/>
    <mergeCell ref="AV890:AY890"/>
    <mergeCell ref="BD888:BF888"/>
    <mergeCell ref="O889:R889"/>
    <mergeCell ref="S889:V889"/>
    <mergeCell ref="W889:Z889"/>
    <mergeCell ref="AE889:AG889"/>
    <mergeCell ref="AH889:AJ889"/>
    <mergeCell ref="AN889:AQ889"/>
    <mergeCell ref="AR889:AU889"/>
    <mergeCell ref="AV889:AY889"/>
    <mergeCell ref="AE890:AG890"/>
    <mergeCell ref="AH890:AJ890"/>
    <mergeCell ref="AN890:AQ890"/>
    <mergeCell ref="AR890:AU890"/>
    <mergeCell ref="AK888:AM891"/>
    <mergeCell ref="AE888:AG888"/>
    <mergeCell ref="AH888:AJ888"/>
    <mergeCell ref="L890:N891"/>
    <mergeCell ref="O890:R890"/>
    <mergeCell ref="S890:V890"/>
    <mergeCell ref="W890:Z890"/>
    <mergeCell ref="AH891:AJ891"/>
    <mergeCell ref="AN891:AQ891"/>
    <mergeCell ref="AR891:AU891"/>
    <mergeCell ref="AV891:AY891"/>
    <mergeCell ref="O891:R891"/>
    <mergeCell ref="S891:V891"/>
    <mergeCell ref="W891:Z891"/>
    <mergeCell ref="AE891:AG891"/>
    <mergeCell ref="AC888:AD891"/>
    <mergeCell ref="AZ891:BC891"/>
    <mergeCell ref="BD891:BF891"/>
    <mergeCell ref="BG888:BI891"/>
    <mergeCell ref="BJ888:BL891"/>
    <mergeCell ref="AZ890:BC890"/>
    <mergeCell ref="BD890:BF890"/>
    <mergeCell ref="BD889:BF889"/>
    <mergeCell ref="AZ889:BC889"/>
    <mergeCell ref="B892:D895"/>
    <mergeCell ref="E892:H895"/>
    <mergeCell ref="I892:K895"/>
    <mergeCell ref="AA892:AB895"/>
    <mergeCell ref="L892:N893"/>
    <mergeCell ref="O892:R892"/>
    <mergeCell ref="S892:V892"/>
    <mergeCell ref="W892:Z892"/>
    <mergeCell ref="AN892:AQ892"/>
    <mergeCell ref="AR892:AU892"/>
    <mergeCell ref="AV892:AY892"/>
    <mergeCell ref="AZ892:BC892"/>
    <mergeCell ref="AV894:AY894"/>
    <mergeCell ref="BD892:BF892"/>
    <mergeCell ref="O893:R893"/>
    <mergeCell ref="S893:V893"/>
    <mergeCell ref="W893:Z893"/>
    <mergeCell ref="AE893:AG893"/>
    <mergeCell ref="AH893:AJ893"/>
    <mergeCell ref="AN893:AQ893"/>
    <mergeCell ref="AR893:AU893"/>
    <mergeCell ref="AV893:AY893"/>
    <mergeCell ref="AE894:AG894"/>
    <mergeCell ref="AH894:AJ894"/>
    <mergeCell ref="AN894:AQ894"/>
    <mergeCell ref="AR894:AU894"/>
    <mergeCell ref="AK892:AM895"/>
    <mergeCell ref="AE892:AG892"/>
    <mergeCell ref="AH892:AJ892"/>
    <mergeCell ref="L894:N895"/>
    <mergeCell ref="O894:R894"/>
    <mergeCell ref="S894:V894"/>
    <mergeCell ref="W894:Z894"/>
    <mergeCell ref="AH895:AJ895"/>
    <mergeCell ref="AN895:AQ895"/>
    <mergeCell ref="AR895:AU895"/>
    <mergeCell ref="AV895:AY895"/>
    <mergeCell ref="O895:R895"/>
    <mergeCell ref="S895:V895"/>
    <mergeCell ref="W895:Z895"/>
    <mergeCell ref="AE895:AG895"/>
    <mergeCell ref="AC892:AD895"/>
    <mergeCell ref="AZ895:BC895"/>
    <mergeCell ref="BD895:BF895"/>
    <mergeCell ref="BG892:BI895"/>
    <mergeCell ref="BJ892:BL895"/>
    <mergeCell ref="AZ894:BC894"/>
    <mergeCell ref="BD894:BF894"/>
    <mergeCell ref="BD893:BF893"/>
    <mergeCell ref="AZ893:BC893"/>
    <mergeCell ref="B896:D899"/>
    <mergeCell ref="E896:H899"/>
    <mergeCell ref="I896:K899"/>
    <mergeCell ref="AA896:AB899"/>
    <mergeCell ref="L896:N897"/>
    <mergeCell ref="O896:R896"/>
    <mergeCell ref="S896:V896"/>
    <mergeCell ref="W896:Z896"/>
    <mergeCell ref="AN896:AQ896"/>
    <mergeCell ref="AR896:AU896"/>
    <mergeCell ref="AV896:AY896"/>
    <mergeCell ref="AZ896:BC896"/>
    <mergeCell ref="AV898:AY898"/>
    <mergeCell ref="BD896:BF896"/>
    <mergeCell ref="O897:R897"/>
    <mergeCell ref="S897:V897"/>
    <mergeCell ref="W897:Z897"/>
    <mergeCell ref="AE897:AG897"/>
    <mergeCell ref="AH897:AJ897"/>
    <mergeCell ref="AN897:AQ897"/>
    <mergeCell ref="AR897:AU897"/>
    <mergeCell ref="AV897:AY897"/>
    <mergeCell ref="AE898:AG898"/>
    <mergeCell ref="AH898:AJ898"/>
    <mergeCell ref="AN898:AQ898"/>
    <mergeCell ref="AR898:AU898"/>
    <mergeCell ref="AK896:AM899"/>
    <mergeCell ref="AE896:AG896"/>
    <mergeCell ref="AH896:AJ896"/>
    <mergeCell ref="L898:N899"/>
    <mergeCell ref="O898:R898"/>
    <mergeCell ref="S898:V898"/>
    <mergeCell ref="W898:Z898"/>
    <mergeCell ref="AH899:AJ899"/>
    <mergeCell ref="AN899:AQ899"/>
    <mergeCell ref="AR899:AU899"/>
    <mergeCell ref="AV899:AY899"/>
    <mergeCell ref="O899:R899"/>
    <mergeCell ref="S899:V899"/>
    <mergeCell ref="W899:Z899"/>
    <mergeCell ref="AE899:AG899"/>
    <mergeCell ref="AC896:AD899"/>
    <mergeCell ref="AZ899:BC899"/>
    <mergeCell ref="BD899:BF899"/>
    <mergeCell ref="BG896:BI899"/>
    <mergeCell ref="BJ896:BL899"/>
    <mergeCell ref="AZ898:BC898"/>
    <mergeCell ref="BD898:BF898"/>
    <mergeCell ref="BD897:BF897"/>
    <mergeCell ref="AZ897:BC897"/>
    <mergeCell ref="B900:D903"/>
    <mergeCell ref="E900:H903"/>
    <mergeCell ref="I900:K903"/>
    <mergeCell ref="AA900:AB903"/>
    <mergeCell ref="L900:N901"/>
    <mergeCell ref="O900:R900"/>
    <mergeCell ref="S900:V900"/>
    <mergeCell ref="W900:Z900"/>
    <mergeCell ref="AN900:AQ900"/>
    <mergeCell ref="AR900:AU900"/>
    <mergeCell ref="AV900:AY900"/>
    <mergeCell ref="AZ900:BC900"/>
    <mergeCell ref="AV902:AY902"/>
    <mergeCell ref="BD900:BF900"/>
    <mergeCell ref="O901:R901"/>
    <mergeCell ref="S901:V901"/>
    <mergeCell ref="W901:Z901"/>
    <mergeCell ref="AE901:AG901"/>
    <mergeCell ref="AH901:AJ901"/>
    <mergeCell ref="AN901:AQ901"/>
    <mergeCell ref="AR901:AU901"/>
    <mergeCell ref="AV901:AY901"/>
    <mergeCell ref="AE902:AG902"/>
    <mergeCell ref="AH902:AJ902"/>
    <mergeCell ref="AN902:AQ902"/>
    <mergeCell ref="AR902:AU902"/>
    <mergeCell ref="AK900:AM903"/>
    <mergeCell ref="AE900:AG900"/>
    <mergeCell ref="AH900:AJ900"/>
    <mergeCell ref="L902:N903"/>
    <mergeCell ref="O902:R902"/>
    <mergeCell ref="S902:V902"/>
    <mergeCell ref="W902:Z902"/>
    <mergeCell ref="AH903:AJ903"/>
    <mergeCell ref="AN903:AQ903"/>
    <mergeCell ref="AR903:AU903"/>
    <mergeCell ref="AV903:AY903"/>
    <mergeCell ref="O903:R903"/>
    <mergeCell ref="S903:V903"/>
    <mergeCell ref="W903:Z903"/>
    <mergeCell ref="AE903:AG903"/>
    <mergeCell ref="AC900:AD903"/>
    <mergeCell ref="AZ903:BC903"/>
    <mergeCell ref="BD903:BF903"/>
    <mergeCell ref="BG900:BI903"/>
    <mergeCell ref="BJ900:BL903"/>
    <mergeCell ref="AZ902:BC902"/>
    <mergeCell ref="BD902:BF902"/>
    <mergeCell ref="BD901:BF901"/>
    <mergeCell ref="AZ901:BC901"/>
    <mergeCell ref="B904:D907"/>
    <mergeCell ref="E904:H907"/>
    <mergeCell ref="I904:K907"/>
    <mergeCell ref="AA904:AB907"/>
    <mergeCell ref="L904:N905"/>
    <mergeCell ref="O904:R904"/>
    <mergeCell ref="S904:V904"/>
    <mergeCell ref="W904:Z904"/>
    <mergeCell ref="AN904:AQ904"/>
    <mergeCell ref="AR904:AU904"/>
    <mergeCell ref="AV904:AY904"/>
    <mergeCell ref="AZ904:BC904"/>
    <mergeCell ref="AV906:AY906"/>
    <mergeCell ref="BD904:BF904"/>
    <mergeCell ref="O905:R905"/>
    <mergeCell ref="S905:V905"/>
    <mergeCell ref="W905:Z905"/>
    <mergeCell ref="AE905:AG905"/>
    <mergeCell ref="AH905:AJ905"/>
    <mergeCell ref="AN905:AQ905"/>
    <mergeCell ref="AR905:AU905"/>
    <mergeCell ref="AV905:AY905"/>
    <mergeCell ref="AE906:AG906"/>
    <mergeCell ref="AH906:AJ906"/>
    <mergeCell ref="AN906:AQ906"/>
    <mergeCell ref="AR906:AU906"/>
    <mergeCell ref="AK904:AM907"/>
    <mergeCell ref="AE904:AG904"/>
    <mergeCell ref="AH904:AJ904"/>
    <mergeCell ref="L906:N907"/>
    <mergeCell ref="O906:R906"/>
    <mergeCell ref="S906:V906"/>
    <mergeCell ref="W906:Z906"/>
    <mergeCell ref="AH907:AJ907"/>
    <mergeCell ref="AN907:AQ907"/>
    <mergeCell ref="AR907:AU907"/>
    <mergeCell ref="AV907:AY907"/>
    <mergeCell ref="O907:R907"/>
    <mergeCell ref="S907:V907"/>
    <mergeCell ref="W907:Z907"/>
    <mergeCell ref="AE907:AG907"/>
    <mergeCell ref="AC904:AD907"/>
    <mergeCell ref="AZ907:BC907"/>
    <mergeCell ref="BD907:BF907"/>
    <mergeCell ref="BG904:BI907"/>
    <mergeCell ref="BJ904:BL907"/>
    <mergeCell ref="AZ906:BC906"/>
    <mergeCell ref="BD906:BF906"/>
    <mergeCell ref="BD905:BF905"/>
    <mergeCell ref="AZ905:BC905"/>
    <mergeCell ref="B908:D911"/>
    <mergeCell ref="E908:H911"/>
    <mergeCell ref="I908:K911"/>
    <mergeCell ref="AA908:AB911"/>
    <mergeCell ref="L908:N909"/>
    <mergeCell ref="O908:R908"/>
    <mergeCell ref="S908:V908"/>
    <mergeCell ref="W908:Z908"/>
    <mergeCell ref="AN908:AQ908"/>
    <mergeCell ref="AR908:AU908"/>
    <mergeCell ref="AV908:AY908"/>
    <mergeCell ref="AZ908:BC908"/>
    <mergeCell ref="AV910:AY910"/>
    <mergeCell ref="BD908:BF908"/>
    <mergeCell ref="O909:R909"/>
    <mergeCell ref="S909:V909"/>
    <mergeCell ref="W909:Z909"/>
    <mergeCell ref="AE909:AG909"/>
    <mergeCell ref="AH909:AJ909"/>
    <mergeCell ref="AN909:AQ909"/>
    <mergeCell ref="AR909:AU909"/>
    <mergeCell ref="AV909:AY909"/>
    <mergeCell ref="AE910:AG910"/>
    <mergeCell ref="AH910:AJ910"/>
    <mergeCell ref="AN910:AQ910"/>
    <mergeCell ref="AR910:AU910"/>
    <mergeCell ref="AK908:AM911"/>
    <mergeCell ref="AE908:AG908"/>
    <mergeCell ref="AH908:AJ908"/>
    <mergeCell ref="L910:N911"/>
    <mergeCell ref="O910:R910"/>
    <mergeCell ref="S910:V910"/>
    <mergeCell ref="W910:Z910"/>
    <mergeCell ref="AH911:AJ911"/>
    <mergeCell ref="AN911:AQ911"/>
    <mergeCell ref="AR911:AU911"/>
    <mergeCell ref="AV911:AY911"/>
    <mergeCell ref="O911:R911"/>
    <mergeCell ref="S911:V911"/>
    <mergeCell ref="W911:Z911"/>
    <mergeCell ref="AE911:AG911"/>
    <mergeCell ref="AC908:AD911"/>
    <mergeCell ref="AZ911:BC911"/>
    <mergeCell ref="BD911:BF911"/>
    <mergeCell ref="BG908:BI911"/>
    <mergeCell ref="BJ908:BL911"/>
    <mergeCell ref="AZ910:BC910"/>
    <mergeCell ref="BD910:BF910"/>
    <mergeCell ref="BD909:BF909"/>
    <mergeCell ref="AZ909:BC909"/>
    <mergeCell ref="B912:D915"/>
    <mergeCell ref="E912:H915"/>
    <mergeCell ref="I912:K915"/>
    <mergeCell ref="AA912:AB915"/>
    <mergeCell ref="L912:N913"/>
    <mergeCell ref="O912:R912"/>
    <mergeCell ref="S912:V912"/>
    <mergeCell ref="W912:Z912"/>
    <mergeCell ref="AN912:AQ912"/>
    <mergeCell ref="AR912:AU912"/>
    <mergeCell ref="AV912:AY912"/>
    <mergeCell ref="AZ912:BC912"/>
    <mergeCell ref="AV914:AY914"/>
    <mergeCell ref="BD912:BF912"/>
    <mergeCell ref="O913:R913"/>
    <mergeCell ref="S913:V913"/>
    <mergeCell ref="W913:Z913"/>
    <mergeCell ref="AE913:AG913"/>
    <mergeCell ref="AH913:AJ913"/>
    <mergeCell ref="AN913:AQ913"/>
    <mergeCell ref="AR913:AU913"/>
    <mergeCell ref="AV913:AY913"/>
    <mergeCell ref="AE914:AG914"/>
    <mergeCell ref="AH914:AJ914"/>
    <mergeCell ref="AN914:AQ914"/>
    <mergeCell ref="AR914:AU914"/>
    <mergeCell ref="AK912:AM915"/>
    <mergeCell ref="AE912:AG912"/>
    <mergeCell ref="AH912:AJ912"/>
    <mergeCell ref="L914:N915"/>
    <mergeCell ref="O914:R914"/>
    <mergeCell ref="S914:V914"/>
    <mergeCell ref="W914:Z914"/>
    <mergeCell ref="AH915:AJ915"/>
    <mergeCell ref="AN915:AQ915"/>
    <mergeCell ref="AR915:AU915"/>
    <mergeCell ref="AV915:AY915"/>
    <mergeCell ref="O915:R915"/>
    <mergeCell ref="S915:V915"/>
    <mergeCell ref="W915:Z915"/>
    <mergeCell ref="AE915:AG915"/>
    <mergeCell ref="AC912:AD915"/>
    <mergeCell ref="AZ915:BC915"/>
    <mergeCell ref="BD915:BF915"/>
    <mergeCell ref="BG912:BI915"/>
    <mergeCell ref="BJ912:BL915"/>
    <mergeCell ref="AZ914:BC914"/>
    <mergeCell ref="BD914:BF914"/>
    <mergeCell ref="BD913:BF913"/>
    <mergeCell ref="AZ913:BC913"/>
    <mergeCell ref="B916:D919"/>
    <mergeCell ref="E916:H919"/>
    <mergeCell ref="I916:K919"/>
    <mergeCell ref="AA916:AB919"/>
    <mergeCell ref="L916:N917"/>
    <mergeCell ref="O916:R916"/>
    <mergeCell ref="S916:V916"/>
    <mergeCell ref="W916:Z916"/>
    <mergeCell ref="AN916:AQ916"/>
    <mergeCell ref="AR916:AU916"/>
    <mergeCell ref="AV916:AY916"/>
    <mergeCell ref="AZ916:BC916"/>
    <mergeCell ref="AV918:AY918"/>
    <mergeCell ref="BD916:BF916"/>
    <mergeCell ref="O917:R917"/>
    <mergeCell ref="S917:V917"/>
    <mergeCell ref="W917:Z917"/>
    <mergeCell ref="AE917:AG917"/>
    <mergeCell ref="AH917:AJ917"/>
    <mergeCell ref="AN917:AQ917"/>
    <mergeCell ref="AR917:AU917"/>
    <mergeCell ref="AV917:AY917"/>
    <mergeCell ref="AE918:AG918"/>
    <mergeCell ref="AH918:AJ918"/>
    <mergeCell ref="AN918:AQ918"/>
    <mergeCell ref="AR918:AU918"/>
    <mergeCell ref="AK916:AM919"/>
    <mergeCell ref="AE916:AG916"/>
    <mergeCell ref="AH916:AJ916"/>
    <mergeCell ref="L918:N919"/>
    <mergeCell ref="O918:R918"/>
    <mergeCell ref="S918:V918"/>
    <mergeCell ref="W918:Z918"/>
    <mergeCell ref="AH919:AJ919"/>
    <mergeCell ref="AN919:AQ919"/>
    <mergeCell ref="AR919:AU919"/>
    <mergeCell ref="AV919:AY919"/>
    <mergeCell ref="O919:R919"/>
    <mergeCell ref="S919:V919"/>
    <mergeCell ref="W919:Z919"/>
    <mergeCell ref="AE919:AG919"/>
    <mergeCell ref="AC916:AD919"/>
    <mergeCell ref="AZ919:BC919"/>
    <mergeCell ref="BD919:BF919"/>
    <mergeCell ref="BG916:BI919"/>
    <mergeCell ref="BJ916:BL919"/>
    <mergeCell ref="AZ918:BC918"/>
    <mergeCell ref="BD918:BF918"/>
    <mergeCell ref="BD917:BF917"/>
    <mergeCell ref="AZ917:BC917"/>
    <mergeCell ref="B920:D923"/>
    <mergeCell ref="E920:H923"/>
    <mergeCell ref="I920:K923"/>
    <mergeCell ref="AA920:AB923"/>
    <mergeCell ref="L920:N921"/>
    <mergeCell ref="O920:R920"/>
    <mergeCell ref="S920:V920"/>
    <mergeCell ref="W920:Z920"/>
    <mergeCell ref="AN920:AQ920"/>
    <mergeCell ref="AR920:AU920"/>
    <mergeCell ref="AV920:AY920"/>
    <mergeCell ref="AZ920:BC920"/>
    <mergeCell ref="AV922:AY922"/>
    <mergeCell ref="BD920:BF920"/>
    <mergeCell ref="O921:R921"/>
    <mergeCell ref="S921:V921"/>
    <mergeCell ref="W921:Z921"/>
    <mergeCell ref="AE921:AG921"/>
    <mergeCell ref="AH921:AJ921"/>
    <mergeCell ref="AN921:AQ921"/>
    <mergeCell ref="AR921:AU921"/>
    <mergeCell ref="AV921:AY921"/>
    <mergeCell ref="AE922:AG922"/>
    <mergeCell ref="AH922:AJ922"/>
    <mergeCell ref="AN922:AQ922"/>
    <mergeCell ref="AR922:AU922"/>
    <mergeCell ref="AK920:AM923"/>
    <mergeCell ref="AE920:AG920"/>
    <mergeCell ref="AH920:AJ920"/>
    <mergeCell ref="L922:N923"/>
    <mergeCell ref="O922:R922"/>
    <mergeCell ref="S922:V922"/>
    <mergeCell ref="W922:Z922"/>
    <mergeCell ref="AH923:AJ923"/>
    <mergeCell ref="AN923:AQ923"/>
    <mergeCell ref="AR923:AU923"/>
    <mergeCell ref="AV923:AY923"/>
    <mergeCell ref="O923:R923"/>
    <mergeCell ref="S923:V923"/>
    <mergeCell ref="W923:Z923"/>
    <mergeCell ref="AE923:AG923"/>
    <mergeCell ref="AC920:AD923"/>
    <mergeCell ref="AZ923:BC923"/>
    <mergeCell ref="BD923:BF923"/>
    <mergeCell ref="BG920:BI923"/>
    <mergeCell ref="BJ920:BL923"/>
    <mergeCell ref="AZ922:BC922"/>
    <mergeCell ref="BD922:BF922"/>
    <mergeCell ref="BD921:BF921"/>
    <mergeCell ref="AZ921:BC921"/>
    <mergeCell ref="B924:D927"/>
    <mergeCell ref="E924:H927"/>
    <mergeCell ref="I924:K927"/>
    <mergeCell ref="AA924:AB927"/>
    <mergeCell ref="L924:N925"/>
    <mergeCell ref="O924:R924"/>
    <mergeCell ref="S924:V924"/>
    <mergeCell ref="W924:Z924"/>
    <mergeCell ref="AN924:AQ924"/>
    <mergeCell ref="AR924:AU924"/>
    <mergeCell ref="AV924:AY924"/>
    <mergeCell ref="AZ924:BC924"/>
    <mergeCell ref="AV926:AY926"/>
    <mergeCell ref="BD924:BF924"/>
    <mergeCell ref="O925:R925"/>
    <mergeCell ref="S925:V925"/>
    <mergeCell ref="W925:Z925"/>
    <mergeCell ref="AE925:AG925"/>
    <mergeCell ref="AH925:AJ925"/>
    <mergeCell ref="AN925:AQ925"/>
    <mergeCell ref="AR925:AU925"/>
    <mergeCell ref="AV925:AY925"/>
    <mergeCell ref="AE926:AG926"/>
    <mergeCell ref="AH926:AJ926"/>
    <mergeCell ref="AN926:AQ926"/>
    <mergeCell ref="AR926:AU926"/>
    <mergeCell ref="AK924:AM927"/>
    <mergeCell ref="AE924:AG924"/>
    <mergeCell ref="AH924:AJ924"/>
    <mergeCell ref="L926:N927"/>
    <mergeCell ref="O926:R926"/>
    <mergeCell ref="S926:V926"/>
    <mergeCell ref="W926:Z926"/>
    <mergeCell ref="AH927:AJ927"/>
    <mergeCell ref="AN927:AQ927"/>
    <mergeCell ref="AR927:AU927"/>
    <mergeCell ref="AV927:AY927"/>
    <mergeCell ref="O927:R927"/>
    <mergeCell ref="S927:V927"/>
    <mergeCell ref="W927:Z927"/>
    <mergeCell ref="AE927:AG927"/>
    <mergeCell ref="AC924:AD927"/>
    <mergeCell ref="AZ927:BC927"/>
    <mergeCell ref="BD927:BF927"/>
    <mergeCell ref="BG924:BI927"/>
    <mergeCell ref="BJ924:BL927"/>
    <mergeCell ref="AZ926:BC926"/>
    <mergeCell ref="BD926:BF926"/>
    <mergeCell ref="BD925:BF925"/>
    <mergeCell ref="AZ925:BC925"/>
    <mergeCell ref="B928:D931"/>
    <mergeCell ref="E928:H931"/>
    <mergeCell ref="I928:K931"/>
    <mergeCell ref="AA928:AB931"/>
    <mergeCell ref="L928:N929"/>
    <mergeCell ref="O928:R928"/>
    <mergeCell ref="S928:V928"/>
    <mergeCell ref="W928:Z928"/>
    <mergeCell ref="AN928:AQ928"/>
    <mergeCell ref="AR928:AU928"/>
    <mergeCell ref="AV928:AY928"/>
    <mergeCell ref="AZ928:BC928"/>
    <mergeCell ref="AV930:AY930"/>
    <mergeCell ref="BD928:BF928"/>
    <mergeCell ref="O929:R929"/>
    <mergeCell ref="S929:V929"/>
    <mergeCell ref="W929:Z929"/>
    <mergeCell ref="AE929:AG929"/>
    <mergeCell ref="AH929:AJ929"/>
    <mergeCell ref="AN929:AQ929"/>
    <mergeCell ref="AR929:AU929"/>
    <mergeCell ref="AV929:AY929"/>
    <mergeCell ref="AE930:AG930"/>
    <mergeCell ref="AH930:AJ930"/>
    <mergeCell ref="AN930:AQ930"/>
    <mergeCell ref="AR930:AU930"/>
    <mergeCell ref="AK928:AM931"/>
    <mergeCell ref="AE928:AG928"/>
    <mergeCell ref="AH928:AJ928"/>
    <mergeCell ref="L930:N931"/>
    <mergeCell ref="O930:R930"/>
    <mergeCell ref="S930:V930"/>
    <mergeCell ref="W930:Z930"/>
    <mergeCell ref="AH931:AJ931"/>
    <mergeCell ref="AN931:AQ931"/>
    <mergeCell ref="AR931:AU931"/>
    <mergeCell ref="AV931:AY931"/>
    <mergeCell ref="O931:R931"/>
    <mergeCell ref="S931:V931"/>
    <mergeCell ref="W931:Z931"/>
    <mergeCell ref="AE931:AG931"/>
    <mergeCell ref="AC928:AD931"/>
    <mergeCell ref="AZ931:BC931"/>
    <mergeCell ref="BD931:BF931"/>
    <mergeCell ref="BG928:BI931"/>
    <mergeCell ref="BJ928:BL931"/>
    <mergeCell ref="AZ930:BC930"/>
    <mergeCell ref="BD930:BF930"/>
    <mergeCell ref="BD929:BF929"/>
    <mergeCell ref="AZ929:BC929"/>
    <mergeCell ref="B932:D935"/>
    <mergeCell ref="E932:H935"/>
    <mergeCell ref="I932:K935"/>
    <mergeCell ref="AA932:AB935"/>
    <mergeCell ref="L932:N933"/>
    <mergeCell ref="O932:R932"/>
    <mergeCell ref="S932:V932"/>
    <mergeCell ref="W932:Z932"/>
    <mergeCell ref="AN932:AQ932"/>
    <mergeCell ref="AR932:AU932"/>
    <mergeCell ref="AV932:AY932"/>
    <mergeCell ref="AZ932:BC932"/>
    <mergeCell ref="AV934:AY934"/>
    <mergeCell ref="BD932:BF932"/>
    <mergeCell ref="O933:R933"/>
    <mergeCell ref="S933:V933"/>
    <mergeCell ref="W933:Z933"/>
    <mergeCell ref="AE933:AG933"/>
    <mergeCell ref="AH933:AJ933"/>
    <mergeCell ref="AN933:AQ933"/>
    <mergeCell ref="AR933:AU933"/>
    <mergeCell ref="AV933:AY933"/>
    <mergeCell ref="AE934:AG934"/>
    <mergeCell ref="AH934:AJ934"/>
    <mergeCell ref="AN934:AQ934"/>
    <mergeCell ref="AR934:AU934"/>
    <mergeCell ref="AK932:AM935"/>
    <mergeCell ref="AE932:AG932"/>
    <mergeCell ref="AH932:AJ932"/>
    <mergeCell ref="L934:N935"/>
    <mergeCell ref="O934:R934"/>
    <mergeCell ref="S934:V934"/>
    <mergeCell ref="W934:Z934"/>
    <mergeCell ref="AH935:AJ935"/>
    <mergeCell ref="AN935:AQ935"/>
    <mergeCell ref="AR935:AU935"/>
    <mergeCell ref="AV935:AY935"/>
    <mergeCell ref="O935:R935"/>
    <mergeCell ref="S935:V935"/>
    <mergeCell ref="W935:Z935"/>
    <mergeCell ref="AE935:AG935"/>
    <mergeCell ref="AC932:AD935"/>
    <mergeCell ref="AZ935:BC935"/>
    <mergeCell ref="BD935:BF935"/>
    <mergeCell ref="BG932:BI935"/>
    <mergeCell ref="BJ932:BL935"/>
    <mergeCell ref="AZ934:BC934"/>
    <mergeCell ref="BD934:BF934"/>
    <mergeCell ref="BD933:BF933"/>
    <mergeCell ref="AZ933:BC933"/>
    <mergeCell ref="Z940:AB940"/>
    <mergeCell ref="AH941:AJ941"/>
    <mergeCell ref="AE942:AG943"/>
    <mergeCell ref="AH942:AJ943"/>
    <mergeCell ref="AC943:AD943"/>
    <mergeCell ref="AK942:AM943"/>
    <mergeCell ref="AZ942:BC943"/>
    <mergeCell ref="BD942:BF943"/>
    <mergeCell ref="BG942:BI943"/>
    <mergeCell ref="AN942:AQ942"/>
    <mergeCell ref="AR942:AU942"/>
    <mergeCell ref="AV942:AY942"/>
    <mergeCell ref="AN943:AQ943"/>
    <mergeCell ref="AR943:AU943"/>
    <mergeCell ref="AV943:AY943"/>
    <mergeCell ref="BJ942:BL943"/>
    <mergeCell ref="B942:D942"/>
    <mergeCell ref="E942:H942"/>
    <mergeCell ref="I942:K942"/>
    <mergeCell ref="L942:N942"/>
    <mergeCell ref="O942:R942"/>
    <mergeCell ref="S942:V942"/>
    <mergeCell ref="W942:Z942"/>
    <mergeCell ref="AA942:AB942"/>
    <mergeCell ref="AC942:AD942"/>
    <mergeCell ref="B943:D943"/>
    <mergeCell ref="E943:H943"/>
    <mergeCell ref="I943:K943"/>
    <mergeCell ref="L943:N943"/>
    <mergeCell ref="O943:R943"/>
    <mergeCell ref="S943:V943"/>
    <mergeCell ref="W943:Z943"/>
    <mergeCell ref="AA943:AB943"/>
    <mergeCell ref="B944:D947"/>
    <mergeCell ref="E944:H947"/>
    <mergeCell ref="I944:K947"/>
    <mergeCell ref="AA944:AB947"/>
    <mergeCell ref="L944:N945"/>
    <mergeCell ref="O944:R944"/>
    <mergeCell ref="S944:V944"/>
    <mergeCell ref="W944:Z944"/>
    <mergeCell ref="AN944:AQ944"/>
    <mergeCell ref="AR944:AU944"/>
    <mergeCell ref="AV944:AY944"/>
    <mergeCell ref="AZ944:BC944"/>
    <mergeCell ref="AV946:AY946"/>
    <mergeCell ref="BD944:BF944"/>
    <mergeCell ref="O945:R945"/>
    <mergeCell ref="S945:V945"/>
    <mergeCell ref="W945:Z945"/>
    <mergeCell ref="AE945:AG945"/>
    <mergeCell ref="AH945:AJ945"/>
    <mergeCell ref="AN945:AQ945"/>
    <mergeCell ref="AR945:AU945"/>
    <mergeCell ref="AV945:AY945"/>
    <mergeCell ref="AE946:AG946"/>
    <mergeCell ref="AH946:AJ946"/>
    <mergeCell ref="AN946:AQ946"/>
    <mergeCell ref="AR946:AU946"/>
    <mergeCell ref="AK944:AM947"/>
    <mergeCell ref="AE944:AG944"/>
    <mergeCell ref="AH944:AJ944"/>
    <mergeCell ref="L946:N947"/>
    <mergeCell ref="O946:R946"/>
    <mergeCell ref="S946:V946"/>
    <mergeCell ref="W946:Z946"/>
    <mergeCell ref="AH947:AJ947"/>
    <mergeCell ref="AN947:AQ947"/>
    <mergeCell ref="AR947:AU947"/>
    <mergeCell ref="AV947:AY947"/>
    <mergeCell ref="O947:R947"/>
    <mergeCell ref="S947:V947"/>
    <mergeCell ref="W947:Z947"/>
    <mergeCell ref="AE947:AG947"/>
    <mergeCell ref="AC944:AD947"/>
    <mergeCell ref="AZ947:BC947"/>
    <mergeCell ref="BD947:BF947"/>
    <mergeCell ref="BG944:BI947"/>
    <mergeCell ref="BJ944:BL947"/>
    <mergeCell ref="AZ946:BC946"/>
    <mergeCell ref="BD946:BF946"/>
    <mergeCell ref="BD945:BF945"/>
    <mergeCell ref="AZ945:BC945"/>
    <mergeCell ref="B948:D951"/>
    <mergeCell ref="E948:H951"/>
    <mergeCell ref="I948:K951"/>
    <mergeCell ref="AA948:AB951"/>
    <mergeCell ref="L948:N949"/>
    <mergeCell ref="O948:R948"/>
    <mergeCell ref="S948:V948"/>
    <mergeCell ref="W948:Z948"/>
    <mergeCell ref="AN948:AQ948"/>
    <mergeCell ref="AR948:AU948"/>
    <mergeCell ref="AV948:AY948"/>
    <mergeCell ref="AZ948:BC948"/>
    <mergeCell ref="AV950:AY950"/>
    <mergeCell ref="BD948:BF948"/>
    <mergeCell ref="O949:R949"/>
    <mergeCell ref="S949:V949"/>
    <mergeCell ref="W949:Z949"/>
    <mergeCell ref="AE949:AG949"/>
    <mergeCell ref="AH949:AJ949"/>
    <mergeCell ref="AN949:AQ949"/>
    <mergeCell ref="AR949:AU949"/>
    <mergeCell ref="AV949:AY949"/>
    <mergeCell ref="AE950:AG950"/>
    <mergeCell ref="AH950:AJ950"/>
    <mergeCell ref="AN950:AQ950"/>
    <mergeCell ref="AR950:AU950"/>
    <mergeCell ref="AK948:AM951"/>
    <mergeCell ref="AE948:AG948"/>
    <mergeCell ref="AH948:AJ948"/>
    <mergeCell ref="L950:N951"/>
    <mergeCell ref="O950:R950"/>
    <mergeCell ref="S950:V950"/>
    <mergeCell ref="W950:Z950"/>
    <mergeCell ref="AH951:AJ951"/>
    <mergeCell ref="AN951:AQ951"/>
    <mergeCell ref="AR951:AU951"/>
    <mergeCell ref="AV951:AY951"/>
    <mergeCell ref="O951:R951"/>
    <mergeCell ref="S951:V951"/>
    <mergeCell ref="W951:Z951"/>
    <mergeCell ref="AE951:AG951"/>
    <mergeCell ref="AC948:AD951"/>
    <mergeCell ref="AZ951:BC951"/>
    <mergeCell ref="BD951:BF951"/>
    <mergeCell ref="BG948:BI951"/>
    <mergeCell ref="BJ948:BL951"/>
    <mergeCell ref="AZ950:BC950"/>
    <mergeCell ref="BD950:BF950"/>
    <mergeCell ref="BD949:BF949"/>
    <mergeCell ref="AZ949:BC949"/>
    <mergeCell ref="B952:D955"/>
    <mergeCell ref="E952:H955"/>
    <mergeCell ref="I952:K955"/>
    <mergeCell ref="AA952:AB955"/>
    <mergeCell ref="L952:N953"/>
    <mergeCell ref="O952:R952"/>
    <mergeCell ref="S952:V952"/>
    <mergeCell ref="W952:Z952"/>
    <mergeCell ref="AN952:AQ952"/>
    <mergeCell ref="AR952:AU952"/>
    <mergeCell ref="AV952:AY952"/>
    <mergeCell ref="AZ952:BC952"/>
    <mergeCell ref="AV954:AY954"/>
    <mergeCell ref="BD952:BF952"/>
    <mergeCell ref="O953:R953"/>
    <mergeCell ref="S953:V953"/>
    <mergeCell ref="W953:Z953"/>
    <mergeCell ref="AE953:AG953"/>
    <mergeCell ref="AH953:AJ953"/>
    <mergeCell ref="AN953:AQ953"/>
    <mergeCell ref="AR953:AU953"/>
    <mergeCell ref="AV953:AY953"/>
    <mergeCell ref="AE954:AG954"/>
    <mergeCell ref="AH954:AJ954"/>
    <mergeCell ref="AN954:AQ954"/>
    <mergeCell ref="AR954:AU954"/>
    <mergeCell ref="AK952:AM955"/>
    <mergeCell ref="AE952:AG952"/>
    <mergeCell ref="AH952:AJ952"/>
    <mergeCell ref="L954:N955"/>
    <mergeCell ref="O954:R954"/>
    <mergeCell ref="S954:V954"/>
    <mergeCell ref="W954:Z954"/>
    <mergeCell ref="AH955:AJ955"/>
    <mergeCell ref="AN955:AQ955"/>
    <mergeCell ref="AR955:AU955"/>
    <mergeCell ref="AV955:AY955"/>
    <mergeCell ref="O955:R955"/>
    <mergeCell ref="S955:V955"/>
    <mergeCell ref="W955:Z955"/>
    <mergeCell ref="AE955:AG955"/>
    <mergeCell ref="AC952:AD955"/>
    <mergeCell ref="AZ955:BC955"/>
    <mergeCell ref="BD955:BF955"/>
    <mergeCell ref="BG952:BI955"/>
    <mergeCell ref="BJ952:BL955"/>
    <mergeCell ref="AZ954:BC954"/>
    <mergeCell ref="BD954:BF954"/>
    <mergeCell ref="BD953:BF953"/>
    <mergeCell ref="AZ953:BC953"/>
    <mergeCell ref="B956:D959"/>
    <mergeCell ref="E956:H959"/>
    <mergeCell ref="I956:K959"/>
    <mergeCell ref="AA956:AB959"/>
    <mergeCell ref="L956:N957"/>
    <mergeCell ref="O956:R956"/>
    <mergeCell ref="S956:V956"/>
    <mergeCell ref="W956:Z956"/>
    <mergeCell ref="AN956:AQ956"/>
    <mergeCell ref="AR956:AU956"/>
    <mergeCell ref="AV956:AY956"/>
    <mergeCell ref="AZ956:BC956"/>
    <mergeCell ref="AV958:AY958"/>
    <mergeCell ref="BD956:BF956"/>
    <mergeCell ref="O957:R957"/>
    <mergeCell ref="S957:V957"/>
    <mergeCell ref="W957:Z957"/>
    <mergeCell ref="AE957:AG957"/>
    <mergeCell ref="AH957:AJ957"/>
    <mergeCell ref="AN957:AQ957"/>
    <mergeCell ref="AR957:AU957"/>
    <mergeCell ref="AV957:AY957"/>
    <mergeCell ref="AE958:AG958"/>
    <mergeCell ref="AH958:AJ958"/>
    <mergeCell ref="AN958:AQ958"/>
    <mergeCell ref="AR958:AU958"/>
    <mergeCell ref="AK956:AM959"/>
    <mergeCell ref="AE956:AG956"/>
    <mergeCell ref="AH956:AJ956"/>
    <mergeCell ref="L958:N959"/>
    <mergeCell ref="O958:R958"/>
    <mergeCell ref="S958:V958"/>
    <mergeCell ref="W958:Z958"/>
    <mergeCell ref="AH959:AJ959"/>
    <mergeCell ref="AN959:AQ959"/>
    <mergeCell ref="AR959:AU959"/>
    <mergeCell ref="AV959:AY959"/>
    <mergeCell ref="O959:R959"/>
    <mergeCell ref="S959:V959"/>
    <mergeCell ref="W959:Z959"/>
    <mergeCell ref="AE959:AG959"/>
    <mergeCell ref="AC956:AD959"/>
    <mergeCell ref="AZ959:BC959"/>
    <mergeCell ref="BD959:BF959"/>
    <mergeCell ref="BG956:BI959"/>
    <mergeCell ref="BJ956:BL959"/>
    <mergeCell ref="AZ958:BC958"/>
    <mergeCell ref="BD958:BF958"/>
    <mergeCell ref="BD957:BF957"/>
    <mergeCell ref="AZ957:BC957"/>
    <mergeCell ref="B960:D963"/>
    <mergeCell ref="E960:H963"/>
    <mergeCell ref="I960:K963"/>
    <mergeCell ref="AA960:AB963"/>
    <mergeCell ref="L960:N961"/>
    <mergeCell ref="O960:R960"/>
    <mergeCell ref="S960:V960"/>
    <mergeCell ref="W960:Z960"/>
    <mergeCell ref="AN960:AQ960"/>
    <mergeCell ref="AR960:AU960"/>
    <mergeCell ref="AV960:AY960"/>
    <mergeCell ref="AZ960:BC960"/>
    <mergeCell ref="AV962:AY962"/>
    <mergeCell ref="BD960:BF960"/>
    <mergeCell ref="O961:R961"/>
    <mergeCell ref="S961:V961"/>
    <mergeCell ref="W961:Z961"/>
    <mergeCell ref="AE961:AG961"/>
    <mergeCell ref="AH961:AJ961"/>
    <mergeCell ref="AN961:AQ961"/>
    <mergeCell ref="AR961:AU961"/>
    <mergeCell ref="AV961:AY961"/>
    <mergeCell ref="AE962:AG962"/>
    <mergeCell ref="AH962:AJ962"/>
    <mergeCell ref="AN962:AQ962"/>
    <mergeCell ref="AR962:AU962"/>
    <mergeCell ref="AK960:AM963"/>
    <mergeCell ref="AE960:AG960"/>
    <mergeCell ref="AH960:AJ960"/>
    <mergeCell ref="L962:N963"/>
    <mergeCell ref="O962:R962"/>
    <mergeCell ref="S962:V962"/>
    <mergeCell ref="W962:Z962"/>
    <mergeCell ref="AH963:AJ963"/>
    <mergeCell ref="AN963:AQ963"/>
    <mergeCell ref="AR963:AU963"/>
    <mergeCell ref="AV963:AY963"/>
    <mergeCell ref="O963:R963"/>
    <mergeCell ref="S963:V963"/>
    <mergeCell ref="W963:Z963"/>
    <mergeCell ref="AE963:AG963"/>
    <mergeCell ref="AC960:AD963"/>
    <mergeCell ref="AZ963:BC963"/>
    <mergeCell ref="BD963:BF963"/>
    <mergeCell ref="BG960:BI963"/>
    <mergeCell ref="BJ960:BL963"/>
    <mergeCell ref="AZ962:BC962"/>
    <mergeCell ref="BD962:BF962"/>
    <mergeCell ref="BD961:BF961"/>
    <mergeCell ref="AZ961:BC961"/>
    <mergeCell ref="B964:D967"/>
    <mergeCell ref="E964:H967"/>
    <mergeCell ref="I964:K967"/>
    <mergeCell ref="AA964:AB967"/>
    <mergeCell ref="L964:N965"/>
    <mergeCell ref="O964:R964"/>
    <mergeCell ref="S964:V964"/>
    <mergeCell ref="W964:Z964"/>
    <mergeCell ref="AN964:AQ964"/>
    <mergeCell ref="AR964:AU964"/>
    <mergeCell ref="AV964:AY964"/>
    <mergeCell ref="AZ964:BC964"/>
    <mergeCell ref="AV966:AY966"/>
    <mergeCell ref="BD964:BF964"/>
    <mergeCell ref="O965:R965"/>
    <mergeCell ref="S965:V965"/>
    <mergeCell ref="W965:Z965"/>
    <mergeCell ref="AE965:AG965"/>
    <mergeCell ref="AH965:AJ965"/>
    <mergeCell ref="AN965:AQ965"/>
    <mergeCell ref="AR965:AU965"/>
    <mergeCell ref="AV965:AY965"/>
    <mergeCell ref="AE966:AG966"/>
    <mergeCell ref="AH966:AJ966"/>
    <mergeCell ref="AN966:AQ966"/>
    <mergeCell ref="AR966:AU966"/>
    <mergeCell ref="AK964:AM967"/>
    <mergeCell ref="AE964:AG964"/>
    <mergeCell ref="AH964:AJ964"/>
    <mergeCell ref="L966:N967"/>
    <mergeCell ref="O966:R966"/>
    <mergeCell ref="S966:V966"/>
    <mergeCell ref="W966:Z966"/>
    <mergeCell ref="AH967:AJ967"/>
    <mergeCell ref="AN967:AQ967"/>
    <mergeCell ref="AR967:AU967"/>
    <mergeCell ref="AV967:AY967"/>
    <mergeCell ref="O967:R967"/>
    <mergeCell ref="S967:V967"/>
    <mergeCell ref="W967:Z967"/>
    <mergeCell ref="AE967:AG967"/>
    <mergeCell ref="AC964:AD967"/>
    <mergeCell ref="AZ967:BC967"/>
    <mergeCell ref="BD967:BF967"/>
    <mergeCell ref="BG964:BI967"/>
    <mergeCell ref="BJ964:BL967"/>
    <mergeCell ref="AZ966:BC966"/>
    <mergeCell ref="BD966:BF966"/>
    <mergeCell ref="BD965:BF965"/>
    <mergeCell ref="AZ965:BC965"/>
    <mergeCell ref="B968:D971"/>
    <mergeCell ref="E968:H971"/>
    <mergeCell ref="I968:K971"/>
    <mergeCell ref="AA968:AB971"/>
    <mergeCell ref="L968:N969"/>
    <mergeCell ref="O968:R968"/>
    <mergeCell ref="S968:V968"/>
    <mergeCell ref="W968:Z968"/>
    <mergeCell ref="AN968:AQ968"/>
    <mergeCell ref="AR968:AU968"/>
    <mergeCell ref="AV968:AY968"/>
    <mergeCell ref="AZ968:BC968"/>
    <mergeCell ref="AV970:AY970"/>
    <mergeCell ref="BD968:BF968"/>
    <mergeCell ref="O969:R969"/>
    <mergeCell ref="S969:V969"/>
    <mergeCell ref="W969:Z969"/>
    <mergeCell ref="AE969:AG969"/>
    <mergeCell ref="AH969:AJ969"/>
    <mergeCell ref="AN969:AQ969"/>
    <mergeCell ref="AR969:AU969"/>
    <mergeCell ref="AV969:AY969"/>
    <mergeCell ref="AE970:AG970"/>
    <mergeCell ref="AH970:AJ970"/>
    <mergeCell ref="AN970:AQ970"/>
    <mergeCell ref="AR970:AU970"/>
    <mergeCell ref="AK968:AM971"/>
    <mergeCell ref="AE968:AG968"/>
    <mergeCell ref="AH968:AJ968"/>
    <mergeCell ref="L970:N971"/>
    <mergeCell ref="O970:R970"/>
    <mergeCell ref="S970:V970"/>
    <mergeCell ref="W970:Z970"/>
    <mergeCell ref="AH971:AJ971"/>
    <mergeCell ref="AN971:AQ971"/>
    <mergeCell ref="AR971:AU971"/>
    <mergeCell ref="AV971:AY971"/>
    <mergeCell ref="O971:R971"/>
    <mergeCell ref="S971:V971"/>
    <mergeCell ref="W971:Z971"/>
    <mergeCell ref="AE971:AG971"/>
    <mergeCell ref="AC968:AD971"/>
    <mergeCell ref="AZ971:BC971"/>
    <mergeCell ref="BD971:BF971"/>
    <mergeCell ref="BG968:BI971"/>
    <mergeCell ref="BJ968:BL971"/>
    <mergeCell ref="AZ970:BC970"/>
    <mergeCell ref="BD970:BF970"/>
    <mergeCell ref="BD969:BF969"/>
    <mergeCell ref="AZ969:BC969"/>
    <mergeCell ref="B972:D975"/>
    <mergeCell ref="E972:H975"/>
    <mergeCell ref="I972:K975"/>
    <mergeCell ref="AA972:AB975"/>
    <mergeCell ref="L972:N973"/>
    <mergeCell ref="O972:R972"/>
    <mergeCell ref="S972:V972"/>
    <mergeCell ref="W972:Z972"/>
    <mergeCell ref="AN972:AQ972"/>
    <mergeCell ref="AR972:AU972"/>
    <mergeCell ref="AV972:AY972"/>
    <mergeCell ref="AZ972:BC972"/>
    <mergeCell ref="AV974:AY974"/>
    <mergeCell ref="BD972:BF972"/>
    <mergeCell ref="O973:R973"/>
    <mergeCell ref="S973:V973"/>
    <mergeCell ref="W973:Z973"/>
    <mergeCell ref="AE973:AG973"/>
    <mergeCell ref="AH973:AJ973"/>
    <mergeCell ref="AN973:AQ973"/>
    <mergeCell ref="AR973:AU973"/>
    <mergeCell ref="AV973:AY973"/>
    <mergeCell ref="AE974:AG974"/>
    <mergeCell ref="AH974:AJ974"/>
    <mergeCell ref="AN974:AQ974"/>
    <mergeCell ref="AR974:AU974"/>
    <mergeCell ref="AK972:AM975"/>
    <mergeCell ref="AE972:AG972"/>
    <mergeCell ref="AH972:AJ972"/>
    <mergeCell ref="L974:N975"/>
    <mergeCell ref="O974:R974"/>
    <mergeCell ref="S974:V974"/>
    <mergeCell ref="W974:Z974"/>
    <mergeCell ref="AH975:AJ975"/>
    <mergeCell ref="AN975:AQ975"/>
    <mergeCell ref="AR975:AU975"/>
    <mergeCell ref="AV975:AY975"/>
    <mergeCell ref="O975:R975"/>
    <mergeCell ref="S975:V975"/>
    <mergeCell ref="W975:Z975"/>
    <mergeCell ref="AE975:AG975"/>
    <mergeCell ref="AC972:AD975"/>
    <mergeCell ref="AZ975:BC975"/>
    <mergeCell ref="BD975:BF975"/>
    <mergeCell ref="BG972:BI975"/>
    <mergeCell ref="BJ972:BL975"/>
    <mergeCell ref="AZ974:BC974"/>
    <mergeCell ref="BD974:BF974"/>
    <mergeCell ref="BD973:BF973"/>
    <mergeCell ref="AZ973:BC973"/>
    <mergeCell ref="B976:D979"/>
    <mergeCell ref="E976:H979"/>
    <mergeCell ref="I976:K979"/>
    <mergeCell ref="AA976:AB979"/>
    <mergeCell ref="L976:N977"/>
    <mergeCell ref="O976:R976"/>
    <mergeCell ref="S976:V976"/>
    <mergeCell ref="W976:Z976"/>
    <mergeCell ref="AN976:AQ976"/>
    <mergeCell ref="AR976:AU976"/>
    <mergeCell ref="AV976:AY976"/>
    <mergeCell ref="AZ976:BC976"/>
    <mergeCell ref="AV978:AY978"/>
    <mergeCell ref="BD976:BF976"/>
    <mergeCell ref="O977:R977"/>
    <mergeCell ref="S977:V977"/>
    <mergeCell ref="W977:Z977"/>
    <mergeCell ref="AE977:AG977"/>
    <mergeCell ref="AH977:AJ977"/>
    <mergeCell ref="AN977:AQ977"/>
    <mergeCell ref="AR977:AU977"/>
    <mergeCell ref="AV977:AY977"/>
    <mergeCell ref="AE978:AG978"/>
    <mergeCell ref="AH978:AJ978"/>
    <mergeCell ref="AN978:AQ978"/>
    <mergeCell ref="AR978:AU978"/>
    <mergeCell ref="AK976:AM979"/>
    <mergeCell ref="AE976:AG976"/>
    <mergeCell ref="AH976:AJ976"/>
    <mergeCell ref="L978:N979"/>
    <mergeCell ref="O978:R978"/>
    <mergeCell ref="S978:V978"/>
    <mergeCell ref="W978:Z978"/>
    <mergeCell ref="AH979:AJ979"/>
    <mergeCell ref="AN979:AQ979"/>
    <mergeCell ref="AR979:AU979"/>
    <mergeCell ref="AV979:AY979"/>
    <mergeCell ref="O979:R979"/>
    <mergeCell ref="S979:V979"/>
    <mergeCell ref="W979:Z979"/>
    <mergeCell ref="AE979:AG979"/>
    <mergeCell ref="AC976:AD979"/>
    <mergeCell ref="AZ979:BC979"/>
    <mergeCell ref="BD979:BF979"/>
    <mergeCell ref="BG976:BI979"/>
    <mergeCell ref="BJ976:BL979"/>
    <mergeCell ref="AZ978:BC978"/>
    <mergeCell ref="BD978:BF978"/>
    <mergeCell ref="BD977:BF977"/>
    <mergeCell ref="AZ977:BC977"/>
    <mergeCell ref="B980:D983"/>
    <mergeCell ref="E980:H983"/>
    <mergeCell ref="I980:K983"/>
    <mergeCell ref="AA980:AB983"/>
    <mergeCell ref="L980:N981"/>
    <mergeCell ref="O980:R980"/>
    <mergeCell ref="S980:V980"/>
    <mergeCell ref="W980:Z980"/>
    <mergeCell ref="AN980:AQ980"/>
    <mergeCell ref="AR980:AU980"/>
    <mergeCell ref="AV980:AY980"/>
    <mergeCell ref="AZ980:BC980"/>
    <mergeCell ref="AV982:AY982"/>
    <mergeCell ref="BD980:BF980"/>
    <mergeCell ref="O981:R981"/>
    <mergeCell ref="S981:V981"/>
    <mergeCell ref="W981:Z981"/>
    <mergeCell ref="AE981:AG981"/>
    <mergeCell ref="AH981:AJ981"/>
    <mergeCell ref="AN981:AQ981"/>
    <mergeCell ref="AR981:AU981"/>
    <mergeCell ref="AV981:AY981"/>
    <mergeCell ref="AE982:AG982"/>
    <mergeCell ref="AH982:AJ982"/>
    <mergeCell ref="AN982:AQ982"/>
    <mergeCell ref="AR982:AU982"/>
    <mergeCell ref="AK980:AM983"/>
    <mergeCell ref="AE980:AG980"/>
    <mergeCell ref="AH980:AJ980"/>
    <mergeCell ref="L982:N983"/>
    <mergeCell ref="O982:R982"/>
    <mergeCell ref="S982:V982"/>
    <mergeCell ref="W982:Z982"/>
    <mergeCell ref="AH983:AJ983"/>
    <mergeCell ref="AN983:AQ983"/>
    <mergeCell ref="AR983:AU983"/>
    <mergeCell ref="AV983:AY983"/>
    <mergeCell ref="O983:R983"/>
    <mergeCell ref="S983:V983"/>
    <mergeCell ref="W983:Z983"/>
    <mergeCell ref="AE983:AG983"/>
    <mergeCell ref="AC980:AD983"/>
    <mergeCell ref="AZ983:BC983"/>
    <mergeCell ref="BD983:BF983"/>
    <mergeCell ref="BG980:BI983"/>
    <mergeCell ref="BJ980:BL983"/>
    <mergeCell ref="AZ982:BC982"/>
    <mergeCell ref="BD982:BF982"/>
    <mergeCell ref="BD981:BF981"/>
    <mergeCell ref="AZ981:BC981"/>
    <mergeCell ref="B984:D987"/>
    <mergeCell ref="E984:H987"/>
    <mergeCell ref="I984:K987"/>
    <mergeCell ref="AA984:AB987"/>
    <mergeCell ref="L984:N985"/>
    <mergeCell ref="O984:R984"/>
    <mergeCell ref="S984:V984"/>
    <mergeCell ref="W984:Z984"/>
    <mergeCell ref="AN984:AQ984"/>
    <mergeCell ref="AR984:AU984"/>
    <mergeCell ref="AV984:AY984"/>
    <mergeCell ref="AZ984:BC984"/>
    <mergeCell ref="AV986:AY986"/>
    <mergeCell ref="BD984:BF984"/>
    <mergeCell ref="O985:R985"/>
    <mergeCell ref="S985:V985"/>
    <mergeCell ref="W985:Z985"/>
    <mergeCell ref="AE985:AG985"/>
    <mergeCell ref="AH985:AJ985"/>
    <mergeCell ref="AN985:AQ985"/>
    <mergeCell ref="AR985:AU985"/>
    <mergeCell ref="AV985:AY985"/>
    <mergeCell ref="AE986:AG986"/>
    <mergeCell ref="AH986:AJ986"/>
    <mergeCell ref="AN986:AQ986"/>
    <mergeCell ref="AR986:AU986"/>
    <mergeCell ref="AK984:AM987"/>
    <mergeCell ref="AE984:AG984"/>
    <mergeCell ref="AH984:AJ984"/>
    <mergeCell ref="L986:N987"/>
    <mergeCell ref="O986:R986"/>
    <mergeCell ref="S986:V986"/>
    <mergeCell ref="W986:Z986"/>
    <mergeCell ref="AH987:AJ987"/>
    <mergeCell ref="AN987:AQ987"/>
    <mergeCell ref="AR987:AU987"/>
    <mergeCell ref="AV987:AY987"/>
    <mergeCell ref="O987:R987"/>
    <mergeCell ref="S987:V987"/>
    <mergeCell ref="W987:Z987"/>
    <mergeCell ref="AE987:AG987"/>
    <mergeCell ref="AC984:AD987"/>
    <mergeCell ref="AZ987:BC987"/>
    <mergeCell ref="BD987:BF987"/>
    <mergeCell ref="BG984:BI987"/>
    <mergeCell ref="BJ984:BL987"/>
    <mergeCell ref="AZ986:BC986"/>
    <mergeCell ref="BD986:BF986"/>
    <mergeCell ref="BD985:BF985"/>
    <mergeCell ref="AZ985:BC985"/>
    <mergeCell ref="B988:D991"/>
    <mergeCell ref="E988:H991"/>
    <mergeCell ref="I988:K991"/>
    <mergeCell ref="AA988:AB991"/>
    <mergeCell ref="L988:N989"/>
    <mergeCell ref="O988:R988"/>
    <mergeCell ref="S988:V988"/>
    <mergeCell ref="W988:Z988"/>
    <mergeCell ref="AN988:AQ988"/>
    <mergeCell ref="AR988:AU988"/>
    <mergeCell ref="AV988:AY988"/>
    <mergeCell ref="AZ988:BC988"/>
    <mergeCell ref="AV990:AY990"/>
    <mergeCell ref="BD988:BF988"/>
    <mergeCell ref="O989:R989"/>
    <mergeCell ref="S989:V989"/>
    <mergeCell ref="W989:Z989"/>
    <mergeCell ref="AE989:AG989"/>
    <mergeCell ref="AH989:AJ989"/>
    <mergeCell ref="AN989:AQ989"/>
    <mergeCell ref="AR989:AU989"/>
    <mergeCell ref="AV989:AY989"/>
    <mergeCell ref="AE990:AG990"/>
    <mergeCell ref="AH990:AJ990"/>
    <mergeCell ref="AN990:AQ990"/>
    <mergeCell ref="AR990:AU990"/>
    <mergeCell ref="AK988:AM991"/>
    <mergeCell ref="AE988:AG988"/>
    <mergeCell ref="AH988:AJ988"/>
    <mergeCell ref="L990:N991"/>
    <mergeCell ref="O990:R990"/>
    <mergeCell ref="S990:V990"/>
    <mergeCell ref="W990:Z990"/>
    <mergeCell ref="AH991:AJ991"/>
    <mergeCell ref="AN991:AQ991"/>
    <mergeCell ref="AR991:AU991"/>
    <mergeCell ref="AV991:AY991"/>
    <mergeCell ref="O991:R991"/>
    <mergeCell ref="S991:V991"/>
    <mergeCell ref="W991:Z991"/>
    <mergeCell ref="AE991:AG991"/>
    <mergeCell ref="AC988:AD991"/>
    <mergeCell ref="AZ991:BC991"/>
    <mergeCell ref="BD991:BF991"/>
    <mergeCell ref="BG988:BI991"/>
    <mergeCell ref="BJ988:BL991"/>
    <mergeCell ref="AZ990:BC990"/>
    <mergeCell ref="BD990:BF990"/>
    <mergeCell ref="BD989:BF989"/>
    <mergeCell ref="AZ989:BC989"/>
    <mergeCell ref="B992:D995"/>
    <mergeCell ref="E992:H995"/>
    <mergeCell ref="I992:K995"/>
    <mergeCell ref="AA992:AB995"/>
    <mergeCell ref="L992:N993"/>
    <mergeCell ref="O992:R992"/>
    <mergeCell ref="S992:V992"/>
    <mergeCell ref="W992:Z992"/>
    <mergeCell ref="AN992:AQ992"/>
    <mergeCell ref="AR992:AU992"/>
    <mergeCell ref="AV992:AY992"/>
    <mergeCell ref="AZ992:BC992"/>
    <mergeCell ref="AV994:AY994"/>
    <mergeCell ref="BD992:BF992"/>
    <mergeCell ref="O993:R993"/>
    <mergeCell ref="S993:V993"/>
    <mergeCell ref="W993:Z993"/>
    <mergeCell ref="AE993:AG993"/>
    <mergeCell ref="AH993:AJ993"/>
    <mergeCell ref="AN993:AQ993"/>
    <mergeCell ref="AR993:AU993"/>
    <mergeCell ref="AV993:AY993"/>
    <mergeCell ref="AE994:AG994"/>
    <mergeCell ref="AH994:AJ994"/>
    <mergeCell ref="AN994:AQ994"/>
    <mergeCell ref="AR994:AU994"/>
    <mergeCell ref="AK992:AM995"/>
    <mergeCell ref="AE992:AG992"/>
    <mergeCell ref="AH992:AJ992"/>
    <mergeCell ref="L994:N995"/>
    <mergeCell ref="O994:R994"/>
    <mergeCell ref="S994:V994"/>
    <mergeCell ref="W994:Z994"/>
    <mergeCell ref="AH995:AJ995"/>
    <mergeCell ref="AN995:AQ995"/>
    <mergeCell ref="AR995:AU995"/>
    <mergeCell ref="AV995:AY995"/>
    <mergeCell ref="O995:R995"/>
    <mergeCell ref="S995:V995"/>
    <mergeCell ref="W995:Z995"/>
    <mergeCell ref="AE995:AG995"/>
    <mergeCell ref="AC992:AD995"/>
    <mergeCell ref="AZ995:BC995"/>
    <mergeCell ref="BD995:BF995"/>
    <mergeCell ref="BG992:BI995"/>
    <mergeCell ref="BJ992:BL995"/>
    <mergeCell ref="AZ994:BC994"/>
    <mergeCell ref="BD994:BF994"/>
    <mergeCell ref="BD993:BF993"/>
    <mergeCell ref="AZ993:BC993"/>
    <mergeCell ref="B996:D999"/>
    <mergeCell ref="E996:H999"/>
    <mergeCell ref="I996:K999"/>
    <mergeCell ref="AA996:AB999"/>
    <mergeCell ref="L996:N997"/>
    <mergeCell ref="O996:R996"/>
    <mergeCell ref="S996:V996"/>
    <mergeCell ref="W996:Z996"/>
    <mergeCell ref="AN996:AQ996"/>
    <mergeCell ref="AR996:AU996"/>
    <mergeCell ref="AV996:AY996"/>
    <mergeCell ref="AZ996:BC996"/>
    <mergeCell ref="AV998:AY998"/>
    <mergeCell ref="BD996:BF996"/>
    <mergeCell ref="O997:R997"/>
    <mergeCell ref="S997:V997"/>
    <mergeCell ref="W997:Z997"/>
    <mergeCell ref="AE997:AG997"/>
    <mergeCell ref="AH997:AJ997"/>
    <mergeCell ref="AN997:AQ997"/>
    <mergeCell ref="AR997:AU997"/>
    <mergeCell ref="AV997:AY997"/>
    <mergeCell ref="AE998:AG998"/>
    <mergeCell ref="AH998:AJ998"/>
    <mergeCell ref="AN998:AQ998"/>
    <mergeCell ref="AR998:AU998"/>
    <mergeCell ref="AK996:AM999"/>
    <mergeCell ref="AE996:AG996"/>
    <mergeCell ref="AH996:AJ996"/>
    <mergeCell ref="L998:N999"/>
    <mergeCell ref="O998:R998"/>
    <mergeCell ref="S998:V998"/>
    <mergeCell ref="W998:Z998"/>
    <mergeCell ref="AH999:AJ999"/>
    <mergeCell ref="AN999:AQ999"/>
    <mergeCell ref="AR999:AU999"/>
    <mergeCell ref="AV999:AY999"/>
    <mergeCell ref="O999:R999"/>
    <mergeCell ref="S999:V999"/>
    <mergeCell ref="W999:Z999"/>
    <mergeCell ref="AE999:AG999"/>
    <mergeCell ref="AC996:AD999"/>
    <mergeCell ref="AZ999:BC999"/>
    <mergeCell ref="BD999:BF999"/>
    <mergeCell ref="BG996:BI999"/>
    <mergeCell ref="BJ996:BL999"/>
    <mergeCell ref="AZ998:BC998"/>
    <mergeCell ref="BD998:BF998"/>
    <mergeCell ref="BD997:BF997"/>
    <mergeCell ref="AZ997:BC997"/>
    <mergeCell ref="B1000:D1003"/>
    <mergeCell ref="E1000:H1003"/>
    <mergeCell ref="I1000:K1003"/>
    <mergeCell ref="AA1000:AB1003"/>
    <mergeCell ref="L1000:N1001"/>
    <mergeCell ref="O1000:R1000"/>
    <mergeCell ref="S1000:V1000"/>
    <mergeCell ref="W1000:Z1000"/>
    <mergeCell ref="AN1000:AQ1000"/>
    <mergeCell ref="AR1000:AU1000"/>
    <mergeCell ref="AV1000:AY1000"/>
    <mergeCell ref="AZ1000:BC1000"/>
    <mergeCell ref="AV1002:AY1002"/>
    <mergeCell ref="BD1000:BF1000"/>
    <mergeCell ref="O1001:R1001"/>
    <mergeCell ref="S1001:V1001"/>
    <mergeCell ref="W1001:Z1001"/>
    <mergeCell ref="AE1001:AG1001"/>
    <mergeCell ref="AH1001:AJ1001"/>
    <mergeCell ref="AN1001:AQ1001"/>
    <mergeCell ref="AR1001:AU1001"/>
    <mergeCell ref="AV1001:AY1001"/>
    <mergeCell ref="AE1002:AG1002"/>
    <mergeCell ref="AH1002:AJ1002"/>
    <mergeCell ref="AN1002:AQ1002"/>
    <mergeCell ref="AR1002:AU1002"/>
    <mergeCell ref="AK1000:AM1003"/>
    <mergeCell ref="AE1000:AG1000"/>
    <mergeCell ref="AH1000:AJ1000"/>
    <mergeCell ref="L1002:N1003"/>
    <mergeCell ref="O1002:R1002"/>
    <mergeCell ref="S1002:V1002"/>
    <mergeCell ref="W1002:Z1002"/>
    <mergeCell ref="AH1003:AJ1003"/>
    <mergeCell ref="AN1003:AQ1003"/>
    <mergeCell ref="AR1003:AU1003"/>
    <mergeCell ref="AV1003:AY1003"/>
    <mergeCell ref="O1003:R1003"/>
    <mergeCell ref="S1003:V1003"/>
    <mergeCell ref="W1003:Z1003"/>
    <mergeCell ref="AE1003:AG1003"/>
    <mergeCell ref="AC1000:AD1003"/>
    <mergeCell ref="AZ1003:BC1003"/>
    <mergeCell ref="BD1003:BF1003"/>
    <mergeCell ref="BG1000:BI1003"/>
    <mergeCell ref="BJ1000:BL1003"/>
    <mergeCell ref="AZ1002:BC1002"/>
    <mergeCell ref="BD1002:BF1002"/>
    <mergeCell ref="BD1001:BF1001"/>
    <mergeCell ref="AZ1001:BC1001"/>
    <mergeCell ref="B1004:D1007"/>
    <mergeCell ref="E1004:H1007"/>
    <mergeCell ref="I1004:K1007"/>
    <mergeCell ref="AA1004:AB1007"/>
    <mergeCell ref="L1004:N1005"/>
    <mergeCell ref="O1004:R1004"/>
    <mergeCell ref="S1004:V1004"/>
    <mergeCell ref="W1004:Z1004"/>
    <mergeCell ref="AN1004:AQ1004"/>
    <mergeCell ref="AR1004:AU1004"/>
    <mergeCell ref="AV1004:AY1004"/>
    <mergeCell ref="AZ1004:BC1004"/>
    <mergeCell ref="AV1006:AY1006"/>
    <mergeCell ref="BD1004:BF1004"/>
    <mergeCell ref="O1005:R1005"/>
    <mergeCell ref="S1005:V1005"/>
    <mergeCell ref="W1005:Z1005"/>
    <mergeCell ref="AE1005:AG1005"/>
    <mergeCell ref="AH1005:AJ1005"/>
    <mergeCell ref="AN1005:AQ1005"/>
    <mergeCell ref="AR1005:AU1005"/>
    <mergeCell ref="AV1005:AY1005"/>
    <mergeCell ref="AE1006:AG1006"/>
    <mergeCell ref="AH1006:AJ1006"/>
    <mergeCell ref="AN1006:AQ1006"/>
    <mergeCell ref="AR1006:AU1006"/>
    <mergeCell ref="AK1004:AM1007"/>
    <mergeCell ref="AE1004:AG1004"/>
    <mergeCell ref="AH1004:AJ1004"/>
    <mergeCell ref="L1006:N1007"/>
    <mergeCell ref="O1006:R1006"/>
    <mergeCell ref="S1006:V1006"/>
    <mergeCell ref="W1006:Z1006"/>
    <mergeCell ref="AH1007:AJ1007"/>
    <mergeCell ref="AN1007:AQ1007"/>
    <mergeCell ref="AR1007:AU1007"/>
    <mergeCell ref="AV1007:AY1007"/>
    <mergeCell ref="O1007:R1007"/>
    <mergeCell ref="S1007:V1007"/>
    <mergeCell ref="W1007:Z1007"/>
    <mergeCell ref="AE1007:AG1007"/>
    <mergeCell ref="AC1004:AD1007"/>
    <mergeCell ref="AZ1007:BC1007"/>
    <mergeCell ref="BD1007:BF1007"/>
    <mergeCell ref="BG1004:BI1007"/>
    <mergeCell ref="BJ1004:BL1007"/>
    <mergeCell ref="AZ1006:BC1006"/>
    <mergeCell ref="BD1006:BF1006"/>
    <mergeCell ref="BD1005:BF1005"/>
    <mergeCell ref="AZ1005:BC1005"/>
    <mergeCell ref="B1008:D1011"/>
    <mergeCell ref="E1008:H1011"/>
    <mergeCell ref="I1008:K1011"/>
    <mergeCell ref="AA1008:AB1011"/>
    <mergeCell ref="L1008:N1009"/>
    <mergeCell ref="O1008:R1008"/>
    <mergeCell ref="S1008:V1008"/>
    <mergeCell ref="W1008:Z1008"/>
    <mergeCell ref="AN1008:AQ1008"/>
    <mergeCell ref="AR1008:AU1008"/>
    <mergeCell ref="AV1008:AY1008"/>
    <mergeCell ref="AZ1008:BC1008"/>
    <mergeCell ref="AV1010:AY1010"/>
    <mergeCell ref="BD1008:BF1008"/>
    <mergeCell ref="O1009:R1009"/>
    <mergeCell ref="S1009:V1009"/>
    <mergeCell ref="W1009:Z1009"/>
    <mergeCell ref="AE1009:AG1009"/>
    <mergeCell ref="AH1009:AJ1009"/>
    <mergeCell ref="AN1009:AQ1009"/>
    <mergeCell ref="AR1009:AU1009"/>
    <mergeCell ref="AV1009:AY1009"/>
    <mergeCell ref="AE1010:AG1010"/>
    <mergeCell ref="AH1010:AJ1010"/>
    <mergeCell ref="AN1010:AQ1010"/>
    <mergeCell ref="AR1010:AU1010"/>
    <mergeCell ref="AK1008:AM1011"/>
    <mergeCell ref="AE1008:AG1008"/>
    <mergeCell ref="AH1008:AJ1008"/>
    <mergeCell ref="L1010:N1011"/>
    <mergeCell ref="O1010:R1010"/>
    <mergeCell ref="S1010:V1010"/>
    <mergeCell ref="W1010:Z1010"/>
    <mergeCell ref="AH1011:AJ1011"/>
    <mergeCell ref="AN1011:AQ1011"/>
    <mergeCell ref="AR1011:AU1011"/>
    <mergeCell ref="AV1011:AY1011"/>
    <mergeCell ref="O1011:R1011"/>
    <mergeCell ref="S1011:V1011"/>
    <mergeCell ref="W1011:Z1011"/>
    <mergeCell ref="AE1011:AG1011"/>
    <mergeCell ref="AC1008:AD1011"/>
    <mergeCell ref="AZ1011:BC1011"/>
    <mergeCell ref="BD1011:BF1011"/>
    <mergeCell ref="BG1008:BI1011"/>
    <mergeCell ref="BJ1008:BL1011"/>
    <mergeCell ref="AZ1010:BC1010"/>
    <mergeCell ref="BD1010:BF1010"/>
    <mergeCell ref="BD1009:BF1009"/>
    <mergeCell ref="AZ1009:BC1009"/>
    <mergeCell ref="B1012:D1015"/>
    <mergeCell ref="E1012:H1015"/>
    <mergeCell ref="I1012:K1015"/>
    <mergeCell ref="AA1012:AB1015"/>
    <mergeCell ref="L1012:N1013"/>
    <mergeCell ref="O1012:R1012"/>
    <mergeCell ref="S1012:V1012"/>
    <mergeCell ref="W1012:Z1012"/>
    <mergeCell ref="AN1012:AQ1012"/>
    <mergeCell ref="AR1012:AU1012"/>
    <mergeCell ref="AV1012:AY1012"/>
    <mergeCell ref="AZ1012:BC1012"/>
    <mergeCell ref="AV1014:AY1014"/>
    <mergeCell ref="BD1012:BF1012"/>
    <mergeCell ref="O1013:R1013"/>
    <mergeCell ref="S1013:V1013"/>
    <mergeCell ref="W1013:Z1013"/>
    <mergeCell ref="AE1013:AG1013"/>
    <mergeCell ref="AH1013:AJ1013"/>
    <mergeCell ref="AN1013:AQ1013"/>
    <mergeCell ref="AR1013:AU1013"/>
    <mergeCell ref="AV1013:AY1013"/>
    <mergeCell ref="AE1014:AG1014"/>
    <mergeCell ref="AH1014:AJ1014"/>
    <mergeCell ref="AN1014:AQ1014"/>
    <mergeCell ref="AR1014:AU1014"/>
    <mergeCell ref="AK1012:AM1015"/>
    <mergeCell ref="AE1012:AG1012"/>
    <mergeCell ref="AH1012:AJ1012"/>
    <mergeCell ref="L1014:N1015"/>
    <mergeCell ref="O1014:R1014"/>
    <mergeCell ref="S1014:V1014"/>
    <mergeCell ref="W1014:Z1014"/>
    <mergeCell ref="AH1015:AJ1015"/>
    <mergeCell ref="AN1015:AQ1015"/>
    <mergeCell ref="AR1015:AU1015"/>
    <mergeCell ref="AV1015:AY1015"/>
    <mergeCell ref="O1015:R1015"/>
    <mergeCell ref="S1015:V1015"/>
    <mergeCell ref="W1015:Z1015"/>
    <mergeCell ref="AE1015:AG1015"/>
    <mergeCell ref="AC1012:AD1015"/>
    <mergeCell ref="AZ1015:BC1015"/>
    <mergeCell ref="BD1015:BF1015"/>
    <mergeCell ref="BG1012:BI1015"/>
    <mergeCell ref="BJ1012:BL1015"/>
    <mergeCell ref="AZ1014:BC1014"/>
    <mergeCell ref="BD1014:BF1014"/>
    <mergeCell ref="BD1013:BF1013"/>
    <mergeCell ref="AZ1013:BC1013"/>
    <mergeCell ref="B1016:D1019"/>
    <mergeCell ref="E1016:H1019"/>
    <mergeCell ref="I1016:K1019"/>
    <mergeCell ref="AA1016:AB1019"/>
    <mergeCell ref="L1016:N1017"/>
    <mergeCell ref="O1016:R1016"/>
    <mergeCell ref="S1016:V1016"/>
    <mergeCell ref="W1016:Z1016"/>
    <mergeCell ref="AN1016:AQ1016"/>
    <mergeCell ref="AR1016:AU1016"/>
    <mergeCell ref="AV1016:AY1016"/>
    <mergeCell ref="AZ1016:BC1016"/>
    <mergeCell ref="AV1018:AY1018"/>
    <mergeCell ref="BD1016:BF1016"/>
    <mergeCell ref="O1017:R1017"/>
    <mergeCell ref="S1017:V1017"/>
    <mergeCell ref="W1017:Z1017"/>
    <mergeCell ref="AE1017:AG1017"/>
    <mergeCell ref="AH1017:AJ1017"/>
    <mergeCell ref="AN1017:AQ1017"/>
    <mergeCell ref="AR1017:AU1017"/>
    <mergeCell ref="AV1017:AY1017"/>
    <mergeCell ref="AE1018:AG1018"/>
    <mergeCell ref="AH1018:AJ1018"/>
    <mergeCell ref="AN1018:AQ1018"/>
    <mergeCell ref="AR1018:AU1018"/>
    <mergeCell ref="AK1016:AM1019"/>
    <mergeCell ref="AE1016:AG1016"/>
    <mergeCell ref="AH1016:AJ1016"/>
    <mergeCell ref="L1018:N1019"/>
    <mergeCell ref="O1018:R1018"/>
    <mergeCell ref="S1018:V1018"/>
    <mergeCell ref="W1018:Z1018"/>
    <mergeCell ref="AH1019:AJ1019"/>
    <mergeCell ref="AN1019:AQ1019"/>
    <mergeCell ref="AR1019:AU1019"/>
    <mergeCell ref="AV1019:AY1019"/>
    <mergeCell ref="O1019:R1019"/>
    <mergeCell ref="S1019:V1019"/>
    <mergeCell ref="W1019:Z1019"/>
    <mergeCell ref="AE1019:AG1019"/>
    <mergeCell ref="AC1016:AD1019"/>
    <mergeCell ref="AZ1019:BC1019"/>
    <mergeCell ref="BD1019:BF1019"/>
    <mergeCell ref="BG1016:BI1019"/>
    <mergeCell ref="BJ1016:BL1019"/>
    <mergeCell ref="AZ1018:BC1018"/>
    <mergeCell ref="BD1018:BF1018"/>
    <mergeCell ref="BD1017:BF1017"/>
    <mergeCell ref="AZ1017:BC1017"/>
    <mergeCell ref="B1020:D1023"/>
    <mergeCell ref="E1020:H1023"/>
    <mergeCell ref="I1020:K1023"/>
    <mergeCell ref="AA1020:AB1023"/>
    <mergeCell ref="L1020:N1021"/>
    <mergeCell ref="O1020:R1020"/>
    <mergeCell ref="S1020:V1020"/>
    <mergeCell ref="W1020:Z1020"/>
    <mergeCell ref="AN1020:AQ1020"/>
    <mergeCell ref="AR1020:AU1020"/>
    <mergeCell ref="AV1020:AY1020"/>
    <mergeCell ref="AZ1020:BC1020"/>
    <mergeCell ref="AV1022:AY1022"/>
    <mergeCell ref="BD1020:BF1020"/>
    <mergeCell ref="O1021:R1021"/>
    <mergeCell ref="S1021:V1021"/>
    <mergeCell ref="W1021:Z1021"/>
    <mergeCell ref="AE1021:AG1021"/>
    <mergeCell ref="AH1021:AJ1021"/>
    <mergeCell ref="AN1021:AQ1021"/>
    <mergeCell ref="AR1021:AU1021"/>
    <mergeCell ref="AV1021:AY1021"/>
    <mergeCell ref="AE1022:AG1022"/>
    <mergeCell ref="AH1022:AJ1022"/>
    <mergeCell ref="AN1022:AQ1022"/>
    <mergeCell ref="AR1022:AU1022"/>
    <mergeCell ref="AK1020:AM1023"/>
    <mergeCell ref="AE1020:AG1020"/>
    <mergeCell ref="AH1020:AJ1020"/>
    <mergeCell ref="L1022:N1023"/>
    <mergeCell ref="O1022:R1022"/>
    <mergeCell ref="S1022:V1022"/>
    <mergeCell ref="W1022:Z1022"/>
    <mergeCell ref="AH1023:AJ1023"/>
    <mergeCell ref="AN1023:AQ1023"/>
    <mergeCell ref="AR1023:AU1023"/>
    <mergeCell ref="AV1023:AY1023"/>
    <mergeCell ref="O1023:R1023"/>
    <mergeCell ref="S1023:V1023"/>
    <mergeCell ref="W1023:Z1023"/>
    <mergeCell ref="AE1023:AG1023"/>
    <mergeCell ref="AC1020:AD1023"/>
    <mergeCell ref="AZ1023:BC1023"/>
    <mergeCell ref="BD1023:BF1023"/>
    <mergeCell ref="BG1020:BI1023"/>
    <mergeCell ref="BJ1020:BL1023"/>
    <mergeCell ref="AZ1022:BC1022"/>
    <mergeCell ref="BD1022:BF1022"/>
    <mergeCell ref="BD1021:BF1021"/>
    <mergeCell ref="AZ1021:BC1021"/>
    <mergeCell ref="Z1028:AB1028"/>
    <mergeCell ref="AH1029:AJ1029"/>
    <mergeCell ref="AE1030:AG1031"/>
    <mergeCell ref="AH1030:AJ1031"/>
    <mergeCell ref="AC1031:AD1031"/>
    <mergeCell ref="AK1030:AM1031"/>
    <mergeCell ref="AZ1030:BC1031"/>
    <mergeCell ref="BD1030:BF1031"/>
    <mergeCell ref="BG1030:BI1031"/>
    <mergeCell ref="AN1030:AQ1030"/>
    <mergeCell ref="AR1030:AU1030"/>
    <mergeCell ref="AV1030:AY1030"/>
    <mergeCell ref="AN1031:AQ1031"/>
    <mergeCell ref="AR1031:AU1031"/>
    <mergeCell ref="AV1031:AY1031"/>
    <mergeCell ref="BJ1030:BL1031"/>
    <mergeCell ref="B1030:D1030"/>
    <mergeCell ref="E1030:H1030"/>
    <mergeCell ref="I1030:K1030"/>
    <mergeCell ref="L1030:N1030"/>
    <mergeCell ref="O1030:R1030"/>
    <mergeCell ref="S1030:V1030"/>
    <mergeCell ref="W1030:Z1030"/>
    <mergeCell ref="AA1030:AB1030"/>
    <mergeCell ref="AC1030:AD1030"/>
    <mergeCell ref="B1031:D1031"/>
    <mergeCell ref="E1031:H1031"/>
    <mergeCell ref="I1031:K1031"/>
    <mergeCell ref="L1031:N1031"/>
    <mergeCell ref="O1031:R1031"/>
    <mergeCell ref="S1031:V1031"/>
    <mergeCell ref="W1031:Z1031"/>
    <mergeCell ref="AA1031:AB1031"/>
    <mergeCell ref="B1032:D1035"/>
    <mergeCell ref="E1032:H1035"/>
    <mergeCell ref="I1032:K1035"/>
    <mergeCell ref="AA1032:AB1035"/>
    <mergeCell ref="L1032:N1033"/>
    <mergeCell ref="O1032:R1032"/>
    <mergeCell ref="S1032:V1032"/>
    <mergeCell ref="W1032:Z1032"/>
    <mergeCell ref="AN1032:AQ1032"/>
    <mergeCell ref="AR1032:AU1032"/>
    <mergeCell ref="AV1032:AY1032"/>
    <mergeCell ref="AZ1032:BC1032"/>
    <mergeCell ref="AV1034:AY1034"/>
    <mergeCell ref="BD1032:BF1032"/>
    <mergeCell ref="O1033:R1033"/>
    <mergeCell ref="S1033:V1033"/>
    <mergeCell ref="W1033:Z1033"/>
    <mergeCell ref="AE1033:AG1033"/>
    <mergeCell ref="AH1033:AJ1033"/>
    <mergeCell ref="AN1033:AQ1033"/>
    <mergeCell ref="AR1033:AU1033"/>
    <mergeCell ref="AV1033:AY1033"/>
    <mergeCell ref="AE1034:AG1034"/>
    <mergeCell ref="AH1034:AJ1034"/>
    <mergeCell ref="AN1034:AQ1034"/>
    <mergeCell ref="AR1034:AU1034"/>
    <mergeCell ref="AK1032:AM1035"/>
    <mergeCell ref="AE1032:AG1032"/>
    <mergeCell ref="AH1032:AJ1032"/>
    <mergeCell ref="L1034:N1035"/>
    <mergeCell ref="O1034:R1034"/>
    <mergeCell ref="S1034:V1034"/>
    <mergeCell ref="W1034:Z1034"/>
    <mergeCell ref="AH1035:AJ1035"/>
    <mergeCell ref="AN1035:AQ1035"/>
    <mergeCell ref="AR1035:AU1035"/>
    <mergeCell ref="AV1035:AY1035"/>
    <mergeCell ref="O1035:R1035"/>
    <mergeCell ref="S1035:V1035"/>
    <mergeCell ref="W1035:Z1035"/>
    <mergeCell ref="AE1035:AG1035"/>
    <mergeCell ref="AC1032:AD1035"/>
    <mergeCell ref="AZ1035:BC1035"/>
    <mergeCell ref="BD1035:BF1035"/>
    <mergeCell ref="BG1032:BI1035"/>
    <mergeCell ref="BJ1032:BL1035"/>
    <mergeCell ref="AZ1034:BC1034"/>
    <mergeCell ref="BD1034:BF1034"/>
    <mergeCell ref="BD1033:BF1033"/>
    <mergeCell ref="AZ1033:BC1033"/>
    <mergeCell ref="B1036:D1039"/>
    <mergeCell ref="E1036:H1039"/>
    <mergeCell ref="I1036:K1039"/>
    <mergeCell ref="AA1036:AB1039"/>
    <mergeCell ref="L1036:N1037"/>
    <mergeCell ref="O1036:R1036"/>
    <mergeCell ref="S1036:V1036"/>
    <mergeCell ref="W1036:Z1036"/>
    <mergeCell ref="AN1036:AQ1036"/>
    <mergeCell ref="AR1036:AU1036"/>
    <mergeCell ref="AV1036:AY1036"/>
    <mergeCell ref="AZ1036:BC1036"/>
    <mergeCell ref="AV1038:AY1038"/>
    <mergeCell ref="BD1036:BF1036"/>
    <mergeCell ref="O1037:R1037"/>
    <mergeCell ref="S1037:V1037"/>
    <mergeCell ref="W1037:Z1037"/>
    <mergeCell ref="AE1037:AG1037"/>
    <mergeCell ref="AH1037:AJ1037"/>
    <mergeCell ref="AN1037:AQ1037"/>
    <mergeCell ref="AR1037:AU1037"/>
    <mergeCell ref="AV1037:AY1037"/>
    <mergeCell ref="AE1038:AG1038"/>
    <mergeCell ref="AH1038:AJ1038"/>
    <mergeCell ref="AN1038:AQ1038"/>
    <mergeCell ref="AR1038:AU1038"/>
    <mergeCell ref="AK1036:AM1039"/>
    <mergeCell ref="AE1036:AG1036"/>
    <mergeCell ref="AH1036:AJ1036"/>
    <mergeCell ref="L1038:N1039"/>
    <mergeCell ref="O1038:R1038"/>
    <mergeCell ref="S1038:V1038"/>
    <mergeCell ref="W1038:Z1038"/>
    <mergeCell ref="AH1039:AJ1039"/>
    <mergeCell ref="AN1039:AQ1039"/>
    <mergeCell ref="AR1039:AU1039"/>
    <mergeCell ref="AV1039:AY1039"/>
    <mergeCell ref="O1039:R1039"/>
    <mergeCell ref="S1039:V1039"/>
    <mergeCell ref="W1039:Z1039"/>
    <mergeCell ref="AE1039:AG1039"/>
    <mergeCell ref="AC1036:AD1039"/>
    <mergeCell ref="AZ1039:BC1039"/>
    <mergeCell ref="BD1039:BF1039"/>
    <mergeCell ref="BG1036:BI1039"/>
    <mergeCell ref="BJ1036:BL1039"/>
    <mergeCell ref="AZ1038:BC1038"/>
    <mergeCell ref="BD1038:BF1038"/>
    <mergeCell ref="BD1037:BF1037"/>
    <mergeCell ref="AZ1037:BC1037"/>
    <mergeCell ref="B1040:D1043"/>
    <mergeCell ref="E1040:H1043"/>
    <mergeCell ref="I1040:K1043"/>
    <mergeCell ref="AA1040:AB1043"/>
    <mergeCell ref="L1040:N1041"/>
    <mergeCell ref="O1040:R1040"/>
    <mergeCell ref="S1040:V1040"/>
    <mergeCell ref="W1040:Z1040"/>
    <mergeCell ref="AN1040:AQ1040"/>
    <mergeCell ref="AR1040:AU1040"/>
    <mergeCell ref="AV1040:AY1040"/>
    <mergeCell ref="AZ1040:BC1040"/>
    <mergeCell ref="AV1042:AY1042"/>
    <mergeCell ref="BD1040:BF1040"/>
    <mergeCell ref="O1041:R1041"/>
    <mergeCell ref="S1041:V1041"/>
    <mergeCell ref="W1041:Z1041"/>
    <mergeCell ref="AE1041:AG1041"/>
    <mergeCell ref="AH1041:AJ1041"/>
    <mergeCell ref="AN1041:AQ1041"/>
    <mergeCell ref="AR1041:AU1041"/>
    <mergeCell ref="AV1041:AY1041"/>
    <mergeCell ref="AE1042:AG1042"/>
    <mergeCell ref="AH1042:AJ1042"/>
    <mergeCell ref="AN1042:AQ1042"/>
    <mergeCell ref="AR1042:AU1042"/>
    <mergeCell ref="AK1040:AM1043"/>
    <mergeCell ref="AE1040:AG1040"/>
    <mergeCell ref="AH1040:AJ1040"/>
    <mergeCell ref="L1042:N1043"/>
    <mergeCell ref="O1042:R1042"/>
    <mergeCell ref="S1042:V1042"/>
    <mergeCell ref="W1042:Z1042"/>
    <mergeCell ref="AH1043:AJ1043"/>
    <mergeCell ref="AN1043:AQ1043"/>
    <mergeCell ref="AR1043:AU1043"/>
    <mergeCell ref="AV1043:AY1043"/>
    <mergeCell ref="O1043:R1043"/>
    <mergeCell ref="S1043:V1043"/>
    <mergeCell ref="W1043:Z1043"/>
    <mergeCell ref="AE1043:AG1043"/>
    <mergeCell ref="AC1040:AD1043"/>
    <mergeCell ref="AZ1043:BC1043"/>
    <mergeCell ref="BD1043:BF1043"/>
    <mergeCell ref="BG1040:BI1043"/>
    <mergeCell ref="BJ1040:BL1043"/>
    <mergeCell ref="AZ1042:BC1042"/>
    <mergeCell ref="BD1042:BF1042"/>
    <mergeCell ref="BD1041:BF1041"/>
    <mergeCell ref="AZ1041:BC1041"/>
    <mergeCell ref="B1044:D1047"/>
    <mergeCell ref="E1044:H1047"/>
    <mergeCell ref="I1044:K1047"/>
    <mergeCell ref="AA1044:AB1047"/>
    <mergeCell ref="L1044:N1045"/>
    <mergeCell ref="O1044:R1044"/>
    <mergeCell ref="S1044:V1044"/>
    <mergeCell ref="W1044:Z1044"/>
    <mergeCell ref="AN1044:AQ1044"/>
    <mergeCell ref="AR1044:AU1044"/>
    <mergeCell ref="AV1044:AY1044"/>
    <mergeCell ref="AZ1044:BC1044"/>
    <mergeCell ref="AV1046:AY1046"/>
    <mergeCell ref="BD1044:BF1044"/>
    <mergeCell ref="O1045:R1045"/>
    <mergeCell ref="S1045:V1045"/>
    <mergeCell ref="W1045:Z1045"/>
    <mergeCell ref="AE1045:AG1045"/>
    <mergeCell ref="AH1045:AJ1045"/>
    <mergeCell ref="AN1045:AQ1045"/>
    <mergeCell ref="AR1045:AU1045"/>
    <mergeCell ref="AV1045:AY1045"/>
    <mergeCell ref="AE1046:AG1046"/>
    <mergeCell ref="AH1046:AJ1046"/>
    <mergeCell ref="AN1046:AQ1046"/>
    <mergeCell ref="AR1046:AU1046"/>
    <mergeCell ref="AK1044:AM1047"/>
    <mergeCell ref="AE1044:AG1044"/>
    <mergeCell ref="AH1044:AJ1044"/>
    <mergeCell ref="L1046:N1047"/>
    <mergeCell ref="O1046:R1046"/>
    <mergeCell ref="S1046:V1046"/>
    <mergeCell ref="W1046:Z1046"/>
    <mergeCell ref="AH1047:AJ1047"/>
    <mergeCell ref="AN1047:AQ1047"/>
    <mergeCell ref="AR1047:AU1047"/>
    <mergeCell ref="AV1047:AY1047"/>
    <mergeCell ref="O1047:R1047"/>
    <mergeCell ref="S1047:V1047"/>
    <mergeCell ref="W1047:Z1047"/>
    <mergeCell ref="AE1047:AG1047"/>
    <mergeCell ref="AC1044:AD1047"/>
    <mergeCell ref="AZ1047:BC1047"/>
    <mergeCell ref="BD1047:BF1047"/>
    <mergeCell ref="BG1044:BI1047"/>
    <mergeCell ref="BJ1044:BL1047"/>
    <mergeCell ref="AZ1046:BC1046"/>
    <mergeCell ref="BD1046:BF1046"/>
    <mergeCell ref="BD1045:BF1045"/>
    <mergeCell ref="AZ1045:BC1045"/>
    <mergeCell ref="B1048:D1051"/>
    <mergeCell ref="E1048:H1051"/>
    <mergeCell ref="I1048:K1051"/>
    <mergeCell ref="AA1048:AB1051"/>
    <mergeCell ref="L1048:N1049"/>
    <mergeCell ref="O1048:R1048"/>
    <mergeCell ref="S1048:V1048"/>
    <mergeCell ref="W1048:Z1048"/>
    <mergeCell ref="AN1048:AQ1048"/>
    <mergeCell ref="AR1048:AU1048"/>
    <mergeCell ref="AV1048:AY1048"/>
    <mergeCell ref="AZ1048:BC1048"/>
    <mergeCell ref="AV1050:AY1050"/>
    <mergeCell ref="BD1048:BF1048"/>
    <mergeCell ref="O1049:R1049"/>
    <mergeCell ref="S1049:V1049"/>
    <mergeCell ref="W1049:Z1049"/>
    <mergeCell ref="AE1049:AG1049"/>
    <mergeCell ref="AH1049:AJ1049"/>
    <mergeCell ref="AN1049:AQ1049"/>
    <mergeCell ref="AR1049:AU1049"/>
    <mergeCell ref="AV1049:AY1049"/>
    <mergeCell ref="AE1050:AG1050"/>
    <mergeCell ref="AH1050:AJ1050"/>
    <mergeCell ref="AN1050:AQ1050"/>
    <mergeCell ref="AR1050:AU1050"/>
    <mergeCell ref="AK1048:AM1051"/>
    <mergeCell ref="AE1048:AG1048"/>
    <mergeCell ref="AH1048:AJ1048"/>
    <mergeCell ref="L1050:N1051"/>
    <mergeCell ref="O1050:R1050"/>
    <mergeCell ref="S1050:V1050"/>
    <mergeCell ref="W1050:Z1050"/>
    <mergeCell ref="AH1051:AJ1051"/>
    <mergeCell ref="AN1051:AQ1051"/>
    <mergeCell ref="AR1051:AU1051"/>
    <mergeCell ref="AV1051:AY1051"/>
    <mergeCell ref="O1051:R1051"/>
    <mergeCell ref="S1051:V1051"/>
    <mergeCell ref="W1051:Z1051"/>
    <mergeCell ref="AE1051:AG1051"/>
    <mergeCell ref="AC1048:AD1051"/>
    <mergeCell ref="AZ1051:BC1051"/>
    <mergeCell ref="BD1051:BF1051"/>
    <mergeCell ref="BG1048:BI1051"/>
    <mergeCell ref="BJ1048:BL1051"/>
    <mergeCell ref="AZ1050:BC1050"/>
    <mergeCell ref="BD1050:BF1050"/>
    <mergeCell ref="BD1049:BF1049"/>
    <mergeCell ref="AZ1049:BC1049"/>
    <mergeCell ref="B1052:D1055"/>
    <mergeCell ref="E1052:H1055"/>
    <mergeCell ref="I1052:K1055"/>
    <mergeCell ref="AA1052:AB1055"/>
    <mergeCell ref="L1052:N1053"/>
    <mergeCell ref="O1052:R1052"/>
    <mergeCell ref="S1052:V1052"/>
    <mergeCell ref="W1052:Z1052"/>
    <mergeCell ref="AN1052:AQ1052"/>
    <mergeCell ref="AR1052:AU1052"/>
    <mergeCell ref="AV1052:AY1052"/>
    <mergeCell ref="AZ1052:BC1052"/>
    <mergeCell ref="AV1054:AY1054"/>
    <mergeCell ref="BD1052:BF1052"/>
    <mergeCell ref="O1053:R1053"/>
    <mergeCell ref="S1053:V1053"/>
    <mergeCell ref="W1053:Z1053"/>
    <mergeCell ref="AE1053:AG1053"/>
    <mergeCell ref="AH1053:AJ1053"/>
    <mergeCell ref="AN1053:AQ1053"/>
    <mergeCell ref="AR1053:AU1053"/>
    <mergeCell ref="AV1053:AY1053"/>
    <mergeCell ref="AE1054:AG1054"/>
    <mergeCell ref="AH1054:AJ1054"/>
    <mergeCell ref="AN1054:AQ1054"/>
    <mergeCell ref="AR1054:AU1054"/>
    <mergeCell ref="AK1052:AM1055"/>
    <mergeCell ref="AE1052:AG1052"/>
    <mergeCell ref="AH1052:AJ1052"/>
    <mergeCell ref="L1054:N1055"/>
    <mergeCell ref="O1054:R1054"/>
    <mergeCell ref="S1054:V1054"/>
    <mergeCell ref="W1054:Z1054"/>
    <mergeCell ref="AH1055:AJ1055"/>
    <mergeCell ref="AN1055:AQ1055"/>
    <mergeCell ref="AR1055:AU1055"/>
    <mergeCell ref="AV1055:AY1055"/>
    <mergeCell ref="O1055:R1055"/>
    <mergeCell ref="S1055:V1055"/>
    <mergeCell ref="W1055:Z1055"/>
    <mergeCell ref="AE1055:AG1055"/>
    <mergeCell ref="AC1052:AD1055"/>
    <mergeCell ref="AZ1055:BC1055"/>
    <mergeCell ref="BD1055:BF1055"/>
    <mergeCell ref="BG1052:BI1055"/>
    <mergeCell ref="BJ1052:BL1055"/>
    <mergeCell ref="AZ1054:BC1054"/>
    <mergeCell ref="BD1054:BF1054"/>
    <mergeCell ref="BD1053:BF1053"/>
    <mergeCell ref="AZ1053:BC1053"/>
    <mergeCell ref="B1056:D1059"/>
    <mergeCell ref="E1056:H1059"/>
    <mergeCell ref="I1056:K1059"/>
    <mergeCell ref="AA1056:AB1059"/>
    <mergeCell ref="L1056:N1057"/>
    <mergeCell ref="O1056:R1056"/>
    <mergeCell ref="S1056:V1056"/>
    <mergeCell ref="W1056:Z1056"/>
    <mergeCell ref="AN1056:AQ1056"/>
    <mergeCell ref="AR1056:AU1056"/>
    <mergeCell ref="AV1056:AY1056"/>
    <mergeCell ref="AZ1056:BC1056"/>
    <mergeCell ref="AV1058:AY1058"/>
    <mergeCell ref="BD1056:BF1056"/>
    <mergeCell ref="O1057:R1057"/>
    <mergeCell ref="S1057:V1057"/>
    <mergeCell ref="W1057:Z1057"/>
    <mergeCell ref="AE1057:AG1057"/>
    <mergeCell ref="AH1057:AJ1057"/>
    <mergeCell ref="AN1057:AQ1057"/>
    <mergeCell ref="AR1057:AU1057"/>
    <mergeCell ref="AV1057:AY1057"/>
    <mergeCell ref="AE1058:AG1058"/>
    <mergeCell ref="AH1058:AJ1058"/>
    <mergeCell ref="AN1058:AQ1058"/>
    <mergeCell ref="AR1058:AU1058"/>
    <mergeCell ref="AK1056:AM1059"/>
    <mergeCell ref="AE1056:AG1056"/>
    <mergeCell ref="AH1056:AJ1056"/>
    <mergeCell ref="L1058:N1059"/>
    <mergeCell ref="O1058:R1058"/>
    <mergeCell ref="S1058:V1058"/>
    <mergeCell ref="W1058:Z1058"/>
    <mergeCell ref="AH1059:AJ1059"/>
    <mergeCell ref="AN1059:AQ1059"/>
    <mergeCell ref="AR1059:AU1059"/>
    <mergeCell ref="AV1059:AY1059"/>
    <mergeCell ref="O1059:R1059"/>
    <mergeCell ref="S1059:V1059"/>
    <mergeCell ref="W1059:Z1059"/>
    <mergeCell ref="AE1059:AG1059"/>
    <mergeCell ref="AC1056:AD1059"/>
    <mergeCell ref="AZ1059:BC1059"/>
    <mergeCell ref="BD1059:BF1059"/>
    <mergeCell ref="BG1056:BI1059"/>
    <mergeCell ref="BJ1056:BL1059"/>
    <mergeCell ref="AZ1058:BC1058"/>
    <mergeCell ref="BD1058:BF1058"/>
    <mergeCell ref="BD1057:BF1057"/>
    <mergeCell ref="AZ1057:BC1057"/>
    <mergeCell ref="B1060:D1063"/>
    <mergeCell ref="E1060:H1063"/>
    <mergeCell ref="I1060:K1063"/>
    <mergeCell ref="AA1060:AB1063"/>
    <mergeCell ref="L1060:N1061"/>
    <mergeCell ref="O1060:R1060"/>
    <mergeCell ref="S1060:V1060"/>
    <mergeCell ref="W1060:Z1060"/>
    <mergeCell ref="AN1060:AQ1060"/>
    <mergeCell ref="AR1060:AU1060"/>
    <mergeCell ref="AV1060:AY1060"/>
    <mergeCell ref="AZ1060:BC1060"/>
    <mergeCell ref="AV1062:AY1062"/>
    <mergeCell ref="BD1060:BF1060"/>
    <mergeCell ref="O1061:R1061"/>
    <mergeCell ref="S1061:V1061"/>
    <mergeCell ref="W1061:Z1061"/>
    <mergeCell ref="AE1061:AG1061"/>
    <mergeCell ref="AH1061:AJ1061"/>
    <mergeCell ref="AN1061:AQ1061"/>
    <mergeCell ref="AR1061:AU1061"/>
    <mergeCell ref="AV1061:AY1061"/>
    <mergeCell ref="AE1062:AG1062"/>
    <mergeCell ref="AH1062:AJ1062"/>
    <mergeCell ref="AN1062:AQ1062"/>
    <mergeCell ref="AR1062:AU1062"/>
    <mergeCell ref="AK1060:AM1063"/>
    <mergeCell ref="AE1060:AG1060"/>
    <mergeCell ref="AH1060:AJ1060"/>
    <mergeCell ref="L1062:N1063"/>
    <mergeCell ref="O1062:R1062"/>
    <mergeCell ref="S1062:V1062"/>
    <mergeCell ref="W1062:Z1062"/>
    <mergeCell ref="AH1063:AJ1063"/>
    <mergeCell ref="AN1063:AQ1063"/>
    <mergeCell ref="AR1063:AU1063"/>
    <mergeCell ref="AV1063:AY1063"/>
    <mergeCell ref="O1063:R1063"/>
    <mergeCell ref="S1063:V1063"/>
    <mergeCell ref="W1063:Z1063"/>
    <mergeCell ref="AE1063:AG1063"/>
    <mergeCell ref="AC1060:AD1063"/>
    <mergeCell ref="AZ1063:BC1063"/>
    <mergeCell ref="BD1063:BF1063"/>
    <mergeCell ref="BG1060:BI1063"/>
    <mergeCell ref="BJ1060:BL1063"/>
    <mergeCell ref="AZ1062:BC1062"/>
    <mergeCell ref="BD1062:BF1062"/>
    <mergeCell ref="BD1061:BF1061"/>
    <mergeCell ref="AZ1061:BC1061"/>
    <mergeCell ref="B1064:D1067"/>
    <mergeCell ref="E1064:H1067"/>
    <mergeCell ref="I1064:K1067"/>
    <mergeCell ref="AA1064:AB1067"/>
    <mergeCell ref="L1064:N1065"/>
    <mergeCell ref="O1064:R1064"/>
    <mergeCell ref="S1064:V1064"/>
    <mergeCell ref="W1064:Z1064"/>
    <mergeCell ref="AN1064:AQ1064"/>
    <mergeCell ref="AR1064:AU1064"/>
    <mergeCell ref="AV1064:AY1064"/>
    <mergeCell ref="AZ1064:BC1064"/>
    <mergeCell ref="AV1066:AY1066"/>
    <mergeCell ref="BD1064:BF1064"/>
    <mergeCell ref="O1065:R1065"/>
    <mergeCell ref="S1065:V1065"/>
    <mergeCell ref="W1065:Z1065"/>
    <mergeCell ref="AE1065:AG1065"/>
    <mergeCell ref="AH1065:AJ1065"/>
    <mergeCell ref="AN1065:AQ1065"/>
    <mergeCell ref="AR1065:AU1065"/>
    <mergeCell ref="AV1065:AY1065"/>
    <mergeCell ref="AE1066:AG1066"/>
    <mergeCell ref="AH1066:AJ1066"/>
    <mergeCell ref="AN1066:AQ1066"/>
    <mergeCell ref="AR1066:AU1066"/>
    <mergeCell ref="AK1064:AM1067"/>
    <mergeCell ref="AE1064:AG1064"/>
    <mergeCell ref="AH1064:AJ1064"/>
    <mergeCell ref="L1066:N1067"/>
    <mergeCell ref="O1066:R1066"/>
    <mergeCell ref="S1066:V1066"/>
    <mergeCell ref="W1066:Z1066"/>
    <mergeCell ref="AH1067:AJ1067"/>
    <mergeCell ref="AN1067:AQ1067"/>
    <mergeCell ref="AR1067:AU1067"/>
    <mergeCell ref="AV1067:AY1067"/>
    <mergeCell ref="O1067:R1067"/>
    <mergeCell ref="S1067:V1067"/>
    <mergeCell ref="W1067:Z1067"/>
    <mergeCell ref="AE1067:AG1067"/>
    <mergeCell ref="AC1064:AD1067"/>
    <mergeCell ref="AZ1067:BC1067"/>
    <mergeCell ref="BD1067:BF1067"/>
    <mergeCell ref="BG1064:BI1067"/>
    <mergeCell ref="BJ1064:BL1067"/>
    <mergeCell ref="AZ1066:BC1066"/>
    <mergeCell ref="BD1066:BF1066"/>
    <mergeCell ref="BD1065:BF1065"/>
    <mergeCell ref="AZ1065:BC1065"/>
    <mergeCell ref="B1068:D1071"/>
    <mergeCell ref="E1068:H1071"/>
    <mergeCell ref="I1068:K1071"/>
    <mergeCell ref="AA1068:AB1071"/>
    <mergeCell ref="L1068:N1069"/>
    <mergeCell ref="O1068:R1068"/>
    <mergeCell ref="S1068:V1068"/>
    <mergeCell ref="W1068:Z1068"/>
    <mergeCell ref="AN1068:AQ1068"/>
    <mergeCell ref="AR1068:AU1068"/>
    <mergeCell ref="AV1068:AY1068"/>
    <mergeCell ref="AZ1068:BC1068"/>
    <mergeCell ref="AV1070:AY1070"/>
    <mergeCell ref="BD1068:BF1068"/>
    <mergeCell ref="O1069:R1069"/>
    <mergeCell ref="S1069:V1069"/>
    <mergeCell ref="W1069:Z1069"/>
    <mergeCell ref="AE1069:AG1069"/>
    <mergeCell ref="AH1069:AJ1069"/>
    <mergeCell ref="AN1069:AQ1069"/>
    <mergeCell ref="AR1069:AU1069"/>
    <mergeCell ref="AV1069:AY1069"/>
    <mergeCell ref="AE1070:AG1070"/>
    <mergeCell ref="AH1070:AJ1070"/>
    <mergeCell ref="AN1070:AQ1070"/>
    <mergeCell ref="AR1070:AU1070"/>
    <mergeCell ref="AK1068:AM1071"/>
    <mergeCell ref="AE1068:AG1068"/>
    <mergeCell ref="AH1068:AJ1068"/>
    <mergeCell ref="L1070:N1071"/>
    <mergeCell ref="O1070:R1070"/>
    <mergeCell ref="S1070:V1070"/>
    <mergeCell ref="W1070:Z1070"/>
    <mergeCell ref="AH1071:AJ1071"/>
    <mergeCell ref="AN1071:AQ1071"/>
    <mergeCell ref="AR1071:AU1071"/>
    <mergeCell ref="AV1071:AY1071"/>
    <mergeCell ref="O1071:R1071"/>
    <mergeCell ref="S1071:V1071"/>
    <mergeCell ref="W1071:Z1071"/>
    <mergeCell ref="AE1071:AG1071"/>
    <mergeCell ref="AC1068:AD1071"/>
    <mergeCell ref="AZ1071:BC1071"/>
    <mergeCell ref="BD1071:BF1071"/>
    <mergeCell ref="BG1068:BI1071"/>
    <mergeCell ref="BJ1068:BL1071"/>
    <mergeCell ref="AZ1070:BC1070"/>
    <mergeCell ref="BD1070:BF1070"/>
    <mergeCell ref="BD1069:BF1069"/>
    <mergeCell ref="AZ1069:BC1069"/>
    <mergeCell ref="B1072:D1075"/>
    <mergeCell ref="E1072:H1075"/>
    <mergeCell ref="I1072:K1075"/>
    <mergeCell ref="AA1072:AB1075"/>
    <mergeCell ref="L1072:N1073"/>
    <mergeCell ref="O1072:R1072"/>
    <mergeCell ref="S1072:V1072"/>
    <mergeCell ref="W1072:Z1072"/>
    <mergeCell ref="AN1072:AQ1072"/>
    <mergeCell ref="AR1072:AU1072"/>
    <mergeCell ref="AV1072:AY1072"/>
    <mergeCell ref="AZ1072:BC1072"/>
    <mergeCell ref="AV1074:AY1074"/>
    <mergeCell ref="BD1072:BF1072"/>
    <mergeCell ref="O1073:R1073"/>
    <mergeCell ref="S1073:V1073"/>
    <mergeCell ref="W1073:Z1073"/>
    <mergeCell ref="AE1073:AG1073"/>
    <mergeCell ref="AH1073:AJ1073"/>
    <mergeCell ref="AN1073:AQ1073"/>
    <mergeCell ref="AR1073:AU1073"/>
    <mergeCell ref="AV1073:AY1073"/>
    <mergeCell ref="AE1074:AG1074"/>
    <mergeCell ref="AH1074:AJ1074"/>
    <mergeCell ref="AN1074:AQ1074"/>
    <mergeCell ref="AR1074:AU1074"/>
    <mergeCell ref="AK1072:AM1075"/>
    <mergeCell ref="AE1072:AG1072"/>
    <mergeCell ref="AH1072:AJ1072"/>
    <mergeCell ref="L1074:N1075"/>
    <mergeCell ref="O1074:R1074"/>
    <mergeCell ref="S1074:V1074"/>
    <mergeCell ref="W1074:Z1074"/>
    <mergeCell ref="AH1075:AJ1075"/>
    <mergeCell ref="AN1075:AQ1075"/>
    <mergeCell ref="AR1075:AU1075"/>
    <mergeCell ref="AV1075:AY1075"/>
    <mergeCell ref="O1075:R1075"/>
    <mergeCell ref="S1075:V1075"/>
    <mergeCell ref="W1075:Z1075"/>
    <mergeCell ref="AE1075:AG1075"/>
    <mergeCell ref="AC1072:AD1075"/>
    <mergeCell ref="AZ1075:BC1075"/>
    <mergeCell ref="BD1075:BF1075"/>
    <mergeCell ref="BG1072:BI1075"/>
    <mergeCell ref="BJ1072:BL1075"/>
    <mergeCell ref="AZ1074:BC1074"/>
    <mergeCell ref="BD1074:BF1074"/>
    <mergeCell ref="BD1073:BF1073"/>
    <mergeCell ref="AZ1073:BC1073"/>
    <mergeCell ref="B1076:D1079"/>
    <mergeCell ref="E1076:H1079"/>
    <mergeCell ref="I1076:K1079"/>
    <mergeCell ref="AA1076:AB1079"/>
    <mergeCell ref="L1076:N1077"/>
    <mergeCell ref="O1076:R1076"/>
    <mergeCell ref="S1076:V1076"/>
    <mergeCell ref="W1076:Z1076"/>
    <mergeCell ref="AN1076:AQ1076"/>
    <mergeCell ref="AR1076:AU1076"/>
    <mergeCell ref="AV1076:AY1076"/>
    <mergeCell ref="AZ1076:BC1076"/>
    <mergeCell ref="AV1078:AY1078"/>
    <mergeCell ref="BD1076:BF1076"/>
    <mergeCell ref="O1077:R1077"/>
    <mergeCell ref="S1077:V1077"/>
    <mergeCell ref="W1077:Z1077"/>
    <mergeCell ref="AE1077:AG1077"/>
    <mergeCell ref="AH1077:AJ1077"/>
    <mergeCell ref="AN1077:AQ1077"/>
    <mergeCell ref="AR1077:AU1077"/>
    <mergeCell ref="AV1077:AY1077"/>
    <mergeCell ref="AE1078:AG1078"/>
    <mergeCell ref="AH1078:AJ1078"/>
    <mergeCell ref="AN1078:AQ1078"/>
    <mergeCell ref="AR1078:AU1078"/>
    <mergeCell ref="AK1076:AM1079"/>
    <mergeCell ref="AE1076:AG1076"/>
    <mergeCell ref="AH1076:AJ1076"/>
    <mergeCell ref="L1078:N1079"/>
    <mergeCell ref="O1078:R1078"/>
    <mergeCell ref="S1078:V1078"/>
    <mergeCell ref="W1078:Z1078"/>
    <mergeCell ref="AH1079:AJ1079"/>
    <mergeCell ref="AN1079:AQ1079"/>
    <mergeCell ref="AR1079:AU1079"/>
    <mergeCell ref="AV1079:AY1079"/>
    <mergeCell ref="O1079:R1079"/>
    <mergeCell ref="S1079:V1079"/>
    <mergeCell ref="W1079:Z1079"/>
    <mergeCell ref="AE1079:AG1079"/>
    <mergeCell ref="AC1076:AD1079"/>
    <mergeCell ref="AZ1079:BC1079"/>
    <mergeCell ref="BD1079:BF1079"/>
    <mergeCell ref="BG1076:BI1079"/>
    <mergeCell ref="BJ1076:BL1079"/>
    <mergeCell ref="AZ1078:BC1078"/>
    <mergeCell ref="BD1078:BF1078"/>
    <mergeCell ref="BD1077:BF1077"/>
    <mergeCell ref="AZ1077:BC1077"/>
    <mergeCell ref="B1080:D1083"/>
    <mergeCell ref="E1080:H1083"/>
    <mergeCell ref="I1080:K1083"/>
    <mergeCell ref="AA1080:AB1083"/>
    <mergeCell ref="L1080:N1081"/>
    <mergeCell ref="O1080:R1080"/>
    <mergeCell ref="S1080:V1080"/>
    <mergeCell ref="W1080:Z1080"/>
    <mergeCell ref="AN1080:AQ1080"/>
    <mergeCell ref="AR1080:AU1080"/>
    <mergeCell ref="AV1080:AY1080"/>
    <mergeCell ref="AZ1080:BC1080"/>
    <mergeCell ref="AV1082:AY1082"/>
    <mergeCell ref="BD1080:BF1080"/>
    <mergeCell ref="O1081:R1081"/>
    <mergeCell ref="S1081:V1081"/>
    <mergeCell ref="W1081:Z1081"/>
    <mergeCell ref="AE1081:AG1081"/>
    <mergeCell ref="AH1081:AJ1081"/>
    <mergeCell ref="AN1081:AQ1081"/>
    <mergeCell ref="AR1081:AU1081"/>
    <mergeCell ref="AV1081:AY1081"/>
    <mergeCell ref="AE1082:AG1082"/>
    <mergeCell ref="AH1082:AJ1082"/>
    <mergeCell ref="AN1082:AQ1082"/>
    <mergeCell ref="AR1082:AU1082"/>
    <mergeCell ref="AK1080:AM1083"/>
    <mergeCell ref="AE1080:AG1080"/>
    <mergeCell ref="AH1080:AJ1080"/>
    <mergeCell ref="L1082:N1083"/>
    <mergeCell ref="O1082:R1082"/>
    <mergeCell ref="S1082:V1082"/>
    <mergeCell ref="W1082:Z1082"/>
    <mergeCell ref="AH1083:AJ1083"/>
    <mergeCell ref="AN1083:AQ1083"/>
    <mergeCell ref="AR1083:AU1083"/>
    <mergeCell ref="AV1083:AY1083"/>
    <mergeCell ref="O1083:R1083"/>
    <mergeCell ref="S1083:V1083"/>
    <mergeCell ref="W1083:Z1083"/>
    <mergeCell ref="AE1083:AG1083"/>
    <mergeCell ref="AC1080:AD1083"/>
    <mergeCell ref="AZ1083:BC1083"/>
    <mergeCell ref="BD1083:BF1083"/>
    <mergeCell ref="BG1080:BI1083"/>
    <mergeCell ref="BJ1080:BL1083"/>
    <mergeCell ref="AZ1082:BC1082"/>
    <mergeCell ref="BD1082:BF1082"/>
    <mergeCell ref="BD1081:BF1081"/>
    <mergeCell ref="AZ1081:BC1081"/>
    <mergeCell ref="B1084:D1087"/>
    <mergeCell ref="E1084:H1087"/>
    <mergeCell ref="I1084:K1087"/>
    <mergeCell ref="AA1084:AB1087"/>
    <mergeCell ref="L1084:N1085"/>
    <mergeCell ref="O1084:R1084"/>
    <mergeCell ref="S1084:V1084"/>
    <mergeCell ref="W1084:Z1084"/>
    <mergeCell ref="AN1084:AQ1084"/>
    <mergeCell ref="AR1084:AU1084"/>
    <mergeCell ref="AV1084:AY1084"/>
    <mergeCell ref="AZ1084:BC1084"/>
    <mergeCell ref="AV1086:AY1086"/>
    <mergeCell ref="BD1084:BF1084"/>
    <mergeCell ref="O1085:R1085"/>
    <mergeCell ref="S1085:V1085"/>
    <mergeCell ref="W1085:Z1085"/>
    <mergeCell ref="AE1085:AG1085"/>
    <mergeCell ref="AH1085:AJ1085"/>
    <mergeCell ref="AN1085:AQ1085"/>
    <mergeCell ref="AR1085:AU1085"/>
    <mergeCell ref="AV1085:AY1085"/>
    <mergeCell ref="AE1086:AG1086"/>
    <mergeCell ref="AH1086:AJ1086"/>
    <mergeCell ref="AN1086:AQ1086"/>
    <mergeCell ref="AR1086:AU1086"/>
    <mergeCell ref="AK1084:AM1087"/>
    <mergeCell ref="AE1084:AG1084"/>
    <mergeCell ref="AH1084:AJ1084"/>
    <mergeCell ref="L1086:N1087"/>
    <mergeCell ref="O1086:R1086"/>
    <mergeCell ref="S1086:V1086"/>
    <mergeCell ref="W1086:Z1086"/>
    <mergeCell ref="AH1087:AJ1087"/>
    <mergeCell ref="AN1087:AQ1087"/>
    <mergeCell ref="AR1087:AU1087"/>
    <mergeCell ref="AV1087:AY1087"/>
    <mergeCell ref="O1087:R1087"/>
    <mergeCell ref="S1087:V1087"/>
    <mergeCell ref="W1087:Z1087"/>
    <mergeCell ref="AE1087:AG1087"/>
    <mergeCell ref="AC1084:AD1087"/>
    <mergeCell ref="AZ1087:BC1087"/>
    <mergeCell ref="BD1087:BF1087"/>
    <mergeCell ref="BG1084:BI1087"/>
    <mergeCell ref="BJ1084:BL1087"/>
    <mergeCell ref="AZ1086:BC1086"/>
    <mergeCell ref="BD1086:BF1086"/>
    <mergeCell ref="BD1085:BF1085"/>
    <mergeCell ref="AZ1085:BC1085"/>
    <mergeCell ref="B1088:D1091"/>
    <mergeCell ref="E1088:H1091"/>
    <mergeCell ref="I1088:K1091"/>
    <mergeCell ref="AA1088:AB1091"/>
    <mergeCell ref="L1088:N1089"/>
    <mergeCell ref="O1088:R1088"/>
    <mergeCell ref="S1088:V1088"/>
    <mergeCell ref="W1088:Z1088"/>
    <mergeCell ref="AN1088:AQ1088"/>
    <mergeCell ref="AR1088:AU1088"/>
    <mergeCell ref="AV1088:AY1088"/>
    <mergeCell ref="AZ1088:BC1088"/>
    <mergeCell ref="AV1090:AY1090"/>
    <mergeCell ref="BD1088:BF1088"/>
    <mergeCell ref="O1089:R1089"/>
    <mergeCell ref="S1089:V1089"/>
    <mergeCell ref="W1089:Z1089"/>
    <mergeCell ref="AE1089:AG1089"/>
    <mergeCell ref="AH1089:AJ1089"/>
    <mergeCell ref="AN1089:AQ1089"/>
    <mergeCell ref="AR1089:AU1089"/>
    <mergeCell ref="AV1089:AY1089"/>
    <mergeCell ref="AE1090:AG1090"/>
    <mergeCell ref="AH1090:AJ1090"/>
    <mergeCell ref="AN1090:AQ1090"/>
    <mergeCell ref="AR1090:AU1090"/>
    <mergeCell ref="AK1088:AM1091"/>
    <mergeCell ref="AE1088:AG1088"/>
    <mergeCell ref="AH1088:AJ1088"/>
    <mergeCell ref="L1090:N1091"/>
    <mergeCell ref="O1090:R1090"/>
    <mergeCell ref="S1090:V1090"/>
    <mergeCell ref="W1090:Z1090"/>
    <mergeCell ref="AH1091:AJ1091"/>
    <mergeCell ref="AN1091:AQ1091"/>
    <mergeCell ref="AR1091:AU1091"/>
    <mergeCell ref="AV1091:AY1091"/>
    <mergeCell ref="O1091:R1091"/>
    <mergeCell ref="S1091:V1091"/>
    <mergeCell ref="W1091:Z1091"/>
    <mergeCell ref="AE1091:AG1091"/>
    <mergeCell ref="AC1088:AD1091"/>
    <mergeCell ref="AZ1091:BC1091"/>
    <mergeCell ref="BD1091:BF1091"/>
    <mergeCell ref="BG1088:BI1091"/>
    <mergeCell ref="BJ1088:BL1091"/>
    <mergeCell ref="AZ1090:BC1090"/>
    <mergeCell ref="BD1090:BF1090"/>
    <mergeCell ref="BD1089:BF1089"/>
    <mergeCell ref="AZ1089:BC1089"/>
    <mergeCell ref="B1092:D1095"/>
    <mergeCell ref="E1092:H1095"/>
    <mergeCell ref="I1092:K1095"/>
    <mergeCell ref="AA1092:AB1095"/>
    <mergeCell ref="L1092:N1093"/>
    <mergeCell ref="O1092:R1092"/>
    <mergeCell ref="S1092:V1092"/>
    <mergeCell ref="W1092:Z1092"/>
    <mergeCell ref="AN1092:AQ1092"/>
    <mergeCell ref="AR1092:AU1092"/>
    <mergeCell ref="AV1092:AY1092"/>
    <mergeCell ref="AZ1092:BC1092"/>
    <mergeCell ref="AV1094:AY1094"/>
    <mergeCell ref="BD1092:BF1092"/>
    <mergeCell ref="O1093:R1093"/>
    <mergeCell ref="S1093:V1093"/>
    <mergeCell ref="W1093:Z1093"/>
    <mergeCell ref="AE1093:AG1093"/>
    <mergeCell ref="AH1093:AJ1093"/>
    <mergeCell ref="AN1093:AQ1093"/>
    <mergeCell ref="AR1093:AU1093"/>
    <mergeCell ref="AV1093:AY1093"/>
    <mergeCell ref="AE1094:AG1094"/>
    <mergeCell ref="AH1094:AJ1094"/>
    <mergeCell ref="AN1094:AQ1094"/>
    <mergeCell ref="AR1094:AU1094"/>
    <mergeCell ref="AK1092:AM1095"/>
    <mergeCell ref="AE1092:AG1092"/>
    <mergeCell ref="AH1092:AJ1092"/>
    <mergeCell ref="L1094:N1095"/>
    <mergeCell ref="O1094:R1094"/>
    <mergeCell ref="S1094:V1094"/>
    <mergeCell ref="W1094:Z1094"/>
    <mergeCell ref="AH1095:AJ1095"/>
    <mergeCell ref="AN1095:AQ1095"/>
    <mergeCell ref="AR1095:AU1095"/>
    <mergeCell ref="AV1095:AY1095"/>
    <mergeCell ref="O1095:R1095"/>
    <mergeCell ref="S1095:V1095"/>
    <mergeCell ref="W1095:Z1095"/>
    <mergeCell ref="AE1095:AG1095"/>
    <mergeCell ref="AC1092:AD1095"/>
    <mergeCell ref="AZ1095:BC1095"/>
    <mergeCell ref="BD1095:BF1095"/>
    <mergeCell ref="BG1092:BI1095"/>
    <mergeCell ref="BJ1092:BL1095"/>
    <mergeCell ref="AZ1094:BC1094"/>
    <mergeCell ref="BD1094:BF1094"/>
    <mergeCell ref="BD1093:BF1093"/>
    <mergeCell ref="AZ1093:BC1093"/>
    <mergeCell ref="B1096:D1099"/>
    <mergeCell ref="E1096:H1099"/>
    <mergeCell ref="I1096:K1099"/>
    <mergeCell ref="AA1096:AB1099"/>
    <mergeCell ref="L1096:N1097"/>
    <mergeCell ref="O1096:R1096"/>
    <mergeCell ref="S1096:V1096"/>
    <mergeCell ref="W1096:Z1096"/>
    <mergeCell ref="AN1096:AQ1096"/>
    <mergeCell ref="AR1096:AU1096"/>
    <mergeCell ref="AV1096:AY1096"/>
    <mergeCell ref="AZ1096:BC1096"/>
    <mergeCell ref="AV1098:AY1098"/>
    <mergeCell ref="BD1096:BF1096"/>
    <mergeCell ref="O1097:R1097"/>
    <mergeCell ref="S1097:V1097"/>
    <mergeCell ref="W1097:Z1097"/>
    <mergeCell ref="AE1097:AG1097"/>
    <mergeCell ref="AH1097:AJ1097"/>
    <mergeCell ref="AN1097:AQ1097"/>
    <mergeCell ref="AR1097:AU1097"/>
    <mergeCell ref="AV1097:AY1097"/>
    <mergeCell ref="AE1098:AG1098"/>
    <mergeCell ref="AH1098:AJ1098"/>
    <mergeCell ref="AN1098:AQ1098"/>
    <mergeCell ref="AR1098:AU1098"/>
    <mergeCell ref="AK1096:AM1099"/>
    <mergeCell ref="AE1096:AG1096"/>
    <mergeCell ref="AH1096:AJ1096"/>
    <mergeCell ref="L1098:N1099"/>
    <mergeCell ref="O1098:R1098"/>
    <mergeCell ref="S1098:V1098"/>
    <mergeCell ref="W1098:Z1098"/>
    <mergeCell ref="AH1099:AJ1099"/>
    <mergeCell ref="AN1099:AQ1099"/>
    <mergeCell ref="AR1099:AU1099"/>
    <mergeCell ref="AV1099:AY1099"/>
    <mergeCell ref="O1099:R1099"/>
    <mergeCell ref="S1099:V1099"/>
    <mergeCell ref="W1099:Z1099"/>
    <mergeCell ref="AE1099:AG1099"/>
    <mergeCell ref="AC1096:AD1099"/>
    <mergeCell ref="AZ1099:BC1099"/>
    <mergeCell ref="BD1099:BF1099"/>
    <mergeCell ref="BG1096:BI1099"/>
    <mergeCell ref="BJ1096:BL1099"/>
    <mergeCell ref="AZ1098:BC1098"/>
    <mergeCell ref="BD1098:BF1098"/>
    <mergeCell ref="BD1097:BF1097"/>
    <mergeCell ref="AZ1097:BC1097"/>
    <mergeCell ref="B1100:D1103"/>
    <mergeCell ref="E1100:H1103"/>
    <mergeCell ref="I1100:K1103"/>
    <mergeCell ref="AA1100:AB1103"/>
    <mergeCell ref="L1100:N1101"/>
    <mergeCell ref="O1100:R1100"/>
    <mergeCell ref="S1100:V1100"/>
    <mergeCell ref="W1100:Z1100"/>
    <mergeCell ref="AN1100:AQ1100"/>
    <mergeCell ref="AR1100:AU1100"/>
    <mergeCell ref="AV1100:AY1100"/>
    <mergeCell ref="AZ1100:BC1100"/>
    <mergeCell ref="AV1102:AY1102"/>
    <mergeCell ref="BD1100:BF1100"/>
    <mergeCell ref="O1101:R1101"/>
    <mergeCell ref="S1101:V1101"/>
    <mergeCell ref="W1101:Z1101"/>
    <mergeCell ref="AE1101:AG1101"/>
    <mergeCell ref="AH1101:AJ1101"/>
    <mergeCell ref="AN1101:AQ1101"/>
    <mergeCell ref="AR1101:AU1101"/>
    <mergeCell ref="AV1101:AY1101"/>
    <mergeCell ref="AE1102:AG1102"/>
    <mergeCell ref="AH1102:AJ1102"/>
    <mergeCell ref="AN1102:AQ1102"/>
    <mergeCell ref="AR1102:AU1102"/>
    <mergeCell ref="AK1100:AM1103"/>
    <mergeCell ref="AE1100:AG1100"/>
    <mergeCell ref="AH1100:AJ1100"/>
    <mergeCell ref="L1102:N1103"/>
    <mergeCell ref="O1102:R1102"/>
    <mergeCell ref="S1102:V1102"/>
    <mergeCell ref="W1102:Z1102"/>
    <mergeCell ref="AH1103:AJ1103"/>
    <mergeCell ref="AN1103:AQ1103"/>
    <mergeCell ref="AR1103:AU1103"/>
    <mergeCell ref="AV1103:AY1103"/>
    <mergeCell ref="O1103:R1103"/>
    <mergeCell ref="S1103:V1103"/>
    <mergeCell ref="W1103:Z1103"/>
    <mergeCell ref="AE1103:AG1103"/>
    <mergeCell ref="AC1100:AD1103"/>
    <mergeCell ref="AZ1103:BC1103"/>
    <mergeCell ref="BD1103:BF1103"/>
    <mergeCell ref="BG1100:BI1103"/>
    <mergeCell ref="BJ1100:BL1103"/>
    <mergeCell ref="AZ1102:BC1102"/>
    <mergeCell ref="BD1102:BF1102"/>
    <mergeCell ref="BD1101:BF1101"/>
    <mergeCell ref="AZ1101:BC1101"/>
    <mergeCell ref="B1104:D1107"/>
    <mergeCell ref="E1104:H1107"/>
    <mergeCell ref="I1104:K1107"/>
    <mergeCell ref="AA1104:AB1107"/>
    <mergeCell ref="L1104:N1105"/>
    <mergeCell ref="O1104:R1104"/>
    <mergeCell ref="S1104:V1104"/>
    <mergeCell ref="W1104:Z1104"/>
    <mergeCell ref="AN1104:AQ1104"/>
    <mergeCell ref="AR1104:AU1104"/>
    <mergeCell ref="AV1104:AY1104"/>
    <mergeCell ref="AZ1104:BC1104"/>
    <mergeCell ref="AV1106:AY1106"/>
    <mergeCell ref="BD1104:BF1104"/>
    <mergeCell ref="O1105:R1105"/>
    <mergeCell ref="S1105:V1105"/>
    <mergeCell ref="W1105:Z1105"/>
    <mergeCell ref="AE1105:AG1105"/>
    <mergeCell ref="AH1105:AJ1105"/>
    <mergeCell ref="AN1105:AQ1105"/>
    <mergeCell ref="AR1105:AU1105"/>
    <mergeCell ref="AV1105:AY1105"/>
    <mergeCell ref="AE1106:AG1106"/>
    <mergeCell ref="AH1106:AJ1106"/>
    <mergeCell ref="AN1106:AQ1106"/>
    <mergeCell ref="AR1106:AU1106"/>
    <mergeCell ref="AK1104:AM1107"/>
    <mergeCell ref="AE1104:AG1104"/>
    <mergeCell ref="AH1104:AJ1104"/>
    <mergeCell ref="L1106:N1107"/>
    <mergeCell ref="O1106:R1106"/>
    <mergeCell ref="S1106:V1106"/>
    <mergeCell ref="W1106:Z1106"/>
    <mergeCell ref="AH1107:AJ1107"/>
    <mergeCell ref="AN1107:AQ1107"/>
    <mergeCell ref="AR1107:AU1107"/>
    <mergeCell ref="AV1107:AY1107"/>
    <mergeCell ref="O1107:R1107"/>
    <mergeCell ref="S1107:V1107"/>
    <mergeCell ref="W1107:Z1107"/>
    <mergeCell ref="AE1107:AG1107"/>
    <mergeCell ref="AC1104:AD1107"/>
    <mergeCell ref="AZ1107:BC1107"/>
    <mergeCell ref="BD1107:BF1107"/>
    <mergeCell ref="BG1104:BI1107"/>
    <mergeCell ref="BJ1104:BL1107"/>
    <mergeCell ref="AZ1106:BC1106"/>
    <mergeCell ref="BD1106:BF1106"/>
    <mergeCell ref="BD1105:BF1105"/>
    <mergeCell ref="AZ1105:BC1105"/>
    <mergeCell ref="B1108:D1111"/>
    <mergeCell ref="E1108:H1111"/>
    <mergeCell ref="I1108:K1111"/>
    <mergeCell ref="AA1108:AB1111"/>
    <mergeCell ref="L1108:N1109"/>
    <mergeCell ref="O1108:R1108"/>
    <mergeCell ref="S1108:V1108"/>
    <mergeCell ref="W1108:Z1108"/>
    <mergeCell ref="AN1108:AQ1108"/>
    <mergeCell ref="AR1108:AU1108"/>
    <mergeCell ref="AV1108:AY1108"/>
    <mergeCell ref="AZ1108:BC1108"/>
    <mergeCell ref="AV1110:AY1110"/>
    <mergeCell ref="BD1108:BF1108"/>
    <mergeCell ref="O1109:R1109"/>
    <mergeCell ref="S1109:V1109"/>
    <mergeCell ref="W1109:Z1109"/>
    <mergeCell ref="AE1109:AG1109"/>
    <mergeCell ref="AH1109:AJ1109"/>
    <mergeCell ref="AN1109:AQ1109"/>
    <mergeCell ref="AR1109:AU1109"/>
    <mergeCell ref="AV1109:AY1109"/>
    <mergeCell ref="AE1110:AG1110"/>
    <mergeCell ref="AH1110:AJ1110"/>
    <mergeCell ref="AN1110:AQ1110"/>
    <mergeCell ref="AR1110:AU1110"/>
    <mergeCell ref="AK1108:AM1111"/>
    <mergeCell ref="AE1108:AG1108"/>
    <mergeCell ref="AH1108:AJ1108"/>
    <mergeCell ref="L1110:N1111"/>
    <mergeCell ref="O1110:R1110"/>
    <mergeCell ref="S1110:V1110"/>
    <mergeCell ref="W1110:Z1110"/>
    <mergeCell ref="AH1111:AJ1111"/>
    <mergeCell ref="AN1111:AQ1111"/>
    <mergeCell ref="AR1111:AU1111"/>
    <mergeCell ref="AV1111:AY1111"/>
    <mergeCell ref="O1111:R1111"/>
    <mergeCell ref="S1111:V1111"/>
    <mergeCell ref="W1111:Z1111"/>
    <mergeCell ref="AE1111:AG1111"/>
    <mergeCell ref="AC1108:AD1111"/>
    <mergeCell ref="AZ1111:BC1111"/>
    <mergeCell ref="BD1111:BF1111"/>
    <mergeCell ref="BG1108:BI1111"/>
    <mergeCell ref="BJ1108:BL1111"/>
    <mergeCell ref="AZ1110:BC1110"/>
    <mergeCell ref="BD1110:BF1110"/>
    <mergeCell ref="BD1109:BF1109"/>
    <mergeCell ref="AZ1109:BC1109"/>
    <mergeCell ref="B1112:D1115"/>
    <mergeCell ref="E1112:H1115"/>
    <mergeCell ref="I1112:K1115"/>
    <mergeCell ref="AA1112:AB1115"/>
    <mergeCell ref="L1112:N1113"/>
    <mergeCell ref="O1112:R1112"/>
    <mergeCell ref="S1112:V1112"/>
    <mergeCell ref="W1112:Z1112"/>
    <mergeCell ref="AN1112:AQ1112"/>
    <mergeCell ref="AR1112:AU1112"/>
    <mergeCell ref="AV1112:AY1112"/>
    <mergeCell ref="AZ1112:BC1112"/>
    <mergeCell ref="AV1114:AY1114"/>
    <mergeCell ref="BD1112:BF1112"/>
    <mergeCell ref="O1113:R1113"/>
    <mergeCell ref="S1113:V1113"/>
    <mergeCell ref="W1113:Z1113"/>
    <mergeCell ref="AE1113:AG1113"/>
    <mergeCell ref="AH1113:AJ1113"/>
    <mergeCell ref="AN1113:AQ1113"/>
    <mergeCell ref="AR1113:AU1113"/>
    <mergeCell ref="AV1113:AY1113"/>
    <mergeCell ref="AE1114:AG1114"/>
    <mergeCell ref="AH1114:AJ1114"/>
    <mergeCell ref="AN1114:AQ1114"/>
    <mergeCell ref="AR1114:AU1114"/>
    <mergeCell ref="AK1112:AM1115"/>
    <mergeCell ref="AE1112:AG1112"/>
    <mergeCell ref="AH1112:AJ1112"/>
    <mergeCell ref="L1114:N1115"/>
    <mergeCell ref="O1114:R1114"/>
    <mergeCell ref="S1114:V1114"/>
    <mergeCell ref="W1114:Z1114"/>
    <mergeCell ref="AH1115:AJ1115"/>
    <mergeCell ref="AN1115:AQ1115"/>
    <mergeCell ref="AR1115:AU1115"/>
    <mergeCell ref="AV1115:AY1115"/>
    <mergeCell ref="O1115:R1115"/>
    <mergeCell ref="S1115:V1115"/>
    <mergeCell ref="W1115:Z1115"/>
    <mergeCell ref="AE1115:AG1115"/>
    <mergeCell ref="AC1112:AD1115"/>
    <mergeCell ref="AZ1115:BC1115"/>
    <mergeCell ref="BD1115:BF1115"/>
    <mergeCell ref="BG1112:BI1115"/>
    <mergeCell ref="BJ1112:BL1115"/>
    <mergeCell ref="AZ1114:BC1114"/>
    <mergeCell ref="BD1114:BF1114"/>
    <mergeCell ref="BD1113:BF1113"/>
    <mergeCell ref="AZ1113:BC1113"/>
    <mergeCell ref="B1116:D1119"/>
    <mergeCell ref="E1116:H1119"/>
    <mergeCell ref="I1116:K1119"/>
    <mergeCell ref="AA1116:AB1119"/>
    <mergeCell ref="L1116:N1117"/>
    <mergeCell ref="O1116:R1116"/>
    <mergeCell ref="S1116:V1116"/>
    <mergeCell ref="W1116:Z1116"/>
    <mergeCell ref="AN1116:AQ1116"/>
    <mergeCell ref="AR1116:AU1116"/>
    <mergeCell ref="AV1116:AY1116"/>
    <mergeCell ref="AZ1116:BC1116"/>
    <mergeCell ref="AV1118:AY1118"/>
    <mergeCell ref="BD1116:BF1116"/>
    <mergeCell ref="O1117:R1117"/>
    <mergeCell ref="S1117:V1117"/>
    <mergeCell ref="W1117:Z1117"/>
    <mergeCell ref="AE1117:AG1117"/>
    <mergeCell ref="AH1117:AJ1117"/>
    <mergeCell ref="AN1117:AQ1117"/>
    <mergeCell ref="AR1117:AU1117"/>
    <mergeCell ref="AV1117:AY1117"/>
    <mergeCell ref="AE1118:AG1118"/>
    <mergeCell ref="AH1118:AJ1118"/>
    <mergeCell ref="AN1118:AQ1118"/>
    <mergeCell ref="AR1118:AU1118"/>
    <mergeCell ref="AK1116:AM1119"/>
    <mergeCell ref="AE1116:AG1116"/>
    <mergeCell ref="AH1116:AJ1116"/>
    <mergeCell ref="L1118:N1119"/>
    <mergeCell ref="O1118:R1118"/>
    <mergeCell ref="S1118:V1118"/>
    <mergeCell ref="W1118:Z1118"/>
    <mergeCell ref="AH1119:AJ1119"/>
    <mergeCell ref="AN1119:AQ1119"/>
    <mergeCell ref="AR1119:AU1119"/>
    <mergeCell ref="AV1119:AY1119"/>
    <mergeCell ref="O1119:R1119"/>
    <mergeCell ref="S1119:V1119"/>
    <mergeCell ref="W1119:Z1119"/>
    <mergeCell ref="AE1119:AG1119"/>
    <mergeCell ref="AC1116:AD1119"/>
    <mergeCell ref="AZ1119:BC1119"/>
    <mergeCell ref="BD1119:BF1119"/>
    <mergeCell ref="BG1116:BI1119"/>
    <mergeCell ref="BJ1116:BL1119"/>
    <mergeCell ref="AZ1118:BC1118"/>
    <mergeCell ref="BD1118:BF1118"/>
    <mergeCell ref="BD1117:BF1117"/>
    <mergeCell ref="AZ1117:BC1117"/>
    <mergeCell ref="B1120:D1123"/>
    <mergeCell ref="E1120:H1123"/>
    <mergeCell ref="I1120:K1123"/>
    <mergeCell ref="AA1120:AB1123"/>
    <mergeCell ref="L1120:N1121"/>
    <mergeCell ref="O1120:R1120"/>
    <mergeCell ref="S1120:V1120"/>
    <mergeCell ref="W1120:Z1120"/>
    <mergeCell ref="AN1120:AQ1120"/>
    <mergeCell ref="AR1120:AU1120"/>
    <mergeCell ref="AV1120:AY1120"/>
    <mergeCell ref="AZ1120:BC1120"/>
    <mergeCell ref="AV1122:AY1122"/>
    <mergeCell ref="BD1120:BF1120"/>
    <mergeCell ref="O1121:R1121"/>
    <mergeCell ref="S1121:V1121"/>
    <mergeCell ref="W1121:Z1121"/>
    <mergeCell ref="AE1121:AG1121"/>
    <mergeCell ref="AH1121:AJ1121"/>
    <mergeCell ref="AN1121:AQ1121"/>
    <mergeCell ref="AR1121:AU1121"/>
    <mergeCell ref="AV1121:AY1121"/>
    <mergeCell ref="AE1122:AG1122"/>
    <mergeCell ref="AH1122:AJ1122"/>
    <mergeCell ref="AN1122:AQ1122"/>
    <mergeCell ref="AR1122:AU1122"/>
    <mergeCell ref="AK1120:AM1123"/>
    <mergeCell ref="AE1120:AG1120"/>
    <mergeCell ref="AH1120:AJ1120"/>
    <mergeCell ref="L1122:N1123"/>
    <mergeCell ref="O1122:R1122"/>
    <mergeCell ref="S1122:V1122"/>
    <mergeCell ref="W1122:Z1122"/>
    <mergeCell ref="AH1123:AJ1123"/>
    <mergeCell ref="AN1123:AQ1123"/>
    <mergeCell ref="AR1123:AU1123"/>
    <mergeCell ref="AV1123:AY1123"/>
    <mergeCell ref="O1123:R1123"/>
    <mergeCell ref="S1123:V1123"/>
    <mergeCell ref="W1123:Z1123"/>
    <mergeCell ref="AE1123:AG1123"/>
    <mergeCell ref="AC1120:AD1123"/>
    <mergeCell ref="AZ1123:BC1123"/>
    <mergeCell ref="BD1123:BF1123"/>
    <mergeCell ref="BG1120:BI1123"/>
    <mergeCell ref="BJ1120:BL1123"/>
    <mergeCell ref="AZ1122:BC1122"/>
    <mergeCell ref="BD1122:BF1122"/>
    <mergeCell ref="BD1121:BF1121"/>
    <mergeCell ref="AZ1121:BC1121"/>
    <mergeCell ref="B1124:D1127"/>
    <mergeCell ref="E1124:H1127"/>
    <mergeCell ref="I1124:K1127"/>
    <mergeCell ref="AA1124:AB1127"/>
    <mergeCell ref="L1124:N1125"/>
    <mergeCell ref="O1124:R1124"/>
    <mergeCell ref="S1124:V1124"/>
    <mergeCell ref="W1124:Z1124"/>
    <mergeCell ref="AN1124:AQ1124"/>
    <mergeCell ref="AR1124:AU1124"/>
    <mergeCell ref="AV1124:AY1124"/>
    <mergeCell ref="AZ1124:BC1124"/>
    <mergeCell ref="AV1126:AY1126"/>
    <mergeCell ref="BD1124:BF1124"/>
    <mergeCell ref="O1125:R1125"/>
    <mergeCell ref="S1125:V1125"/>
    <mergeCell ref="W1125:Z1125"/>
    <mergeCell ref="AE1125:AG1125"/>
    <mergeCell ref="AH1125:AJ1125"/>
    <mergeCell ref="AN1125:AQ1125"/>
    <mergeCell ref="AR1125:AU1125"/>
    <mergeCell ref="AV1125:AY1125"/>
    <mergeCell ref="AE1126:AG1126"/>
    <mergeCell ref="AH1126:AJ1126"/>
    <mergeCell ref="AN1126:AQ1126"/>
    <mergeCell ref="AR1126:AU1126"/>
    <mergeCell ref="AK1124:AM1127"/>
    <mergeCell ref="AE1124:AG1124"/>
    <mergeCell ref="AH1124:AJ1124"/>
    <mergeCell ref="L1126:N1127"/>
    <mergeCell ref="O1126:R1126"/>
    <mergeCell ref="S1126:V1126"/>
    <mergeCell ref="W1126:Z1126"/>
    <mergeCell ref="AH1127:AJ1127"/>
    <mergeCell ref="AN1127:AQ1127"/>
    <mergeCell ref="AR1127:AU1127"/>
    <mergeCell ref="AV1127:AY1127"/>
    <mergeCell ref="O1127:R1127"/>
    <mergeCell ref="S1127:V1127"/>
    <mergeCell ref="W1127:Z1127"/>
    <mergeCell ref="AE1127:AG1127"/>
    <mergeCell ref="AC1124:AD1127"/>
    <mergeCell ref="AZ1127:BC1127"/>
    <mergeCell ref="BD1127:BF1127"/>
    <mergeCell ref="BG1124:BI1127"/>
    <mergeCell ref="BJ1124:BL1127"/>
    <mergeCell ref="AZ1126:BC1126"/>
    <mergeCell ref="BD1126:BF1126"/>
    <mergeCell ref="BD1125:BF1125"/>
    <mergeCell ref="AZ1125:BC1125"/>
    <mergeCell ref="B1128:D1131"/>
    <mergeCell ref="E1128:H1131"/>
    <mergeCell ref="I1128:K1131"/>
    <mergeCell ref="AA1128:AB1131"/>
    <mergeCell ref="L1128:N1129"/>
    <mergeCell ref="O1128:R1128"/>
    <mergeCell ref="S1128:V1128"/>
    <mergeCell ref="W1128:Z1128"/>
    <mergeCell ref="AN1128:AQ1128"/>
    <mergeCell ref="AR1128:AU1128"/>
    <mergeCell ref="AV1128:AY1128"/>
    <mergeCell ref="AZ1128:BC1128"/>
    <mergeCell ref="AV1130:AY1130"/>
    <mergeCell ref="BD1128:BF1128"/>
    <mergeCell ref="O1129:R1129"/>
    <mergeCell ref="S1129:V1129"/>
    <mergeCell ref="W1129:Z1129"/>
    <mergeCell ref="AE1129:AG1129"/>
    <mergeCell ref="AH1129:AJ1129"/>
    <mergeCell ref="AN1129:AQ1129"/>
    <mergeCell ref="AR1129:AU1129"/>
    <mergeCell ref="AV1129:AY1129"/>
    <mergeCell ref="AE1130:AG1130"/>
    <mergeCell ref="AH1130:AJ1130"/>
    <mergeCell ref="AN1130:AQ1130"/>
    <mergeCell ref="AR1130:AU1130"/>
    <mergeCell ref="AK1128:AM1131"/>
    <mergeCell ref="AE1128:AG1128"/>
    <mergeCell ref="AH1128:AJ1128"/>
    <mergeCell ref="L1130:N1131"/>
    <mergeCell ref="O1130:R1130"/>
    <mergeCell ref="S1130:V1130"/>
    <mergeCell ref="W1130:Z1130"/>
    <mergeCell ref="AH1131:AJ1131"/>
    <mergeCell ref="AN1131:AQ1131"/>
    <mergeCell ref="AR1131:AU1131"/>
    <mergeCell ref="AV1131:AY1131"/>
    <mergeCell ref="O1131:R1131"/>
    <mergeCell ref="S1131:V1131"/>
    <mergeCell ref="W1131:Z1131"/>
    <mergeCell ref="AE1131:AG1131"/>
    <mergeCell ref="AC1128:AD1131"/>
    <mergeCell ref="AZ1131:BC1131"/>
    <mergeCell ref="BD1131:BF1131"/>
    <mergeCell ref="BG1128:BI1131"/>
    <mergeCell ref="BJ1128:BL1131"/>
    <mergeCell ref="AZ1130:BC1130"/>
    <mergeCell ref="BD1130:BF1130"/>
    <mergeCell ref="BD1129:BF1129"/>
    <mergeCell ref="AZ1129:BC1129"/>
    <mergeCell ref="B1132:D1135"/>
    <mergeCell ref="E1132:H1135"/>
    <mergeCell ref="I1132:K1135"/>
    <mergeCell ref="AA1132:AB1135"/>
    <mergeCell ref="L1132:N1133"/>
    <mergeCell ref="O1132:R1132"/>
    <mergeCell ref="S1132:V1132"/>
    <mergeCell ref="W1132:Z1132"/>
    <mergeCell ref="AN1132:AQ1132"/>
    <mergeCell ref="AR1132:AU1132"/>
    <mergeCell ref="AV1132:AY1132"/>
    <mergeCell ref="AZ1132:BC1132"/>
    <mergeCell ref="AV1134:AY1134"/>
    <mergeCell ref="BD1132:BF1132"/>
    <mergeCell ref="O1133:R1133"/>
    <mergeCell ref="S1133:V1133"/>
    <mergeCell ref="W1133:Z1133"/>
    <mergeCell ref="AE1133:AG1133"/>
    <mergeCell ref="AH1133:AJ1133"/>
    <mergeCell ref="AN1133:AQ1133"/>
    <mergeCell ref="AR1133:AU1133"/>
    <mergeCell ref="AV1133:AY1133"/>
    <mergeCell ref="AE1134:AG1134"/>
    <mergeCell ref="AH1134:AJ1134"/>
    <mergeCell ref="AN1134:AQ1134"/>
    <mergeCell ref="AR1134:AU1134"/>
    <mergeCell ref="AK1132:AM1135"/>
    <mergeCell ref="AE1132:AG1132"/>
    <mergeCell ref="AH1132:AJ1132"/>
    <mergeCell ref="L1134:N1135"/>
    <mergeCell ref="O1134:R1134"/>
    <mergeCell ref="S1134:V1134"/>
    <mergeCell ref="W1134:Z1134"/>
    <mergeCell ref="AH1135:AJ1135"/>
    <mergeCell ref="AN1135:AQ1135"/>
    <mergeCell ref="AR1135:AU1135"/>
    <mergeCell ref="AV1135:AY1135"/>
    <mergeCell ref="O1135:R1135"/>
    <mergeCell ref="S1135:V1135"/>
    <mergeCell ref="W1135:Z1135"/>
    <mergeCell ref="AE1135:AG1135"/>
    <mergeCell ref="AC1132:AD1135"/>
    <mergeCell ref="AZ1135:BC1135"/>
    <mergeCell ref="BD1135:BF1135"/>
    <mergeCell ref="BG1132:BI1135"/>
    <mergeCell ref="BJ1132:BL1135"/>
    <mergeCell ref="AZ1134:BC1134"/>
    <mergeCell ref="BD1134:BF1134"/>
    <mergeCell ref="BD1133:BF1133"/>
    <mergeCell ref="AZ1133:BC1133"/>
    <mergeCell ref="B1136:D1139"/>
    <mergeCell ref="E1136:H1139"/>
    <mergeCell ref="I1136:K1139"/>
    <mergeCell ref="AA1136:AB1139"/>
    <mergeCell ref="L1136:N1137"/>
    <mergeCell ref="O1136:R1136"/>
    <mergeCell ref="S1136:V1136"/>
    <mergeCell ref="W1136:Z1136"/>
    <mergeCell ref="AN1136:AQ1136"/>
    <mergeCell ref="AR1136:AU1136"/>
    <mergeCell ref="AV1136:AY1136"/>
    <mergeCell ref="AZ1136:BC1136"/>
    <mergeCell ref="AV1138:AY1138"/>
    <mergeCell ref="BD1136:BF1136"/>
    <mergeCell ref="O1137:R1137"/>
    <mergeCell ref="S1137:V1137"/>
    <mergeCell ref="W1137:Z1137"/>
    <mergeCell ref="AE1137:AG1137"/>
    <mergeCell ref="AH1137:AJ1137"/>
    <mergeCell ref="AN1137:AQ1137"/>
    <mergeCell ref="AR1137:AU1137"/>
    <mergeCell ref="AV1137:AY1137"/>
    <mergeCell ref="AE1138:AG1138"/>
    <mergeCell ref="AH1138:AJ1138"/>
    <mergeCell ref="AN1138:AQ1138"/>
    <mergeCell ref="AR1138:AU1138"/>
    <mergeCell ref="AK1136:AM1139"/>
    <mergeCell ref="AE1136:AG1136"/>
    <mergeCell ref="AH1136:AJ1136"/>
    <mergeCell ref="L1138:N1139"/>
    <mergeCell ref="O1138:R1138"/>
    <mergeCell ref="S1138:V1138"/>
    <mergeCell ref="W1138:Z1138"/>
    <mergeCell ref="AH1139:AJ1139"/>
    <mergeCell ref="AN1139:AQ1139"/>
    <mergeCell ref="AR1139:AU1139"/>
    <mergeCell ref="AV1139:AY1139"/>
    <mergeCell ref="O1139:R1139"/>
    <mergeCell ref="S1139:V1139"/>
    <mergeCell ref="W1139:Z1139"/>
    <mergeCell ref="AE1139:AG1139"/>
    <mergeCell ref="AC1136:AD1139"/>
    <mergeCell ref="AZ1139:BC1139"/>
    <mergeCell ref="BD1139:BF1139"/>
    <mergeCell ref="BG1136:BI1139"/>
    <mergeCell ref="BJ1136:BL1139"/>
    <mergeCell ref="AZ1138:BC1138"/>
    <mergeCell ref="BD1138:BF1138"/>
    <mergeCell ref="BD1137:BF1137"/>
    <mergeCell ref="AZ1137:BC1137"/>
    <mergeCell ref="B1140:D1143"/>
    <mergeCell ref="E1140:H1143"/>
    <mergeCell ref="I1140:K1143"/>
    <mergeCell ref="AA1140:AB1143"/>
    <mergeCell ref="L1140:N1141"/>
    <mergeCell ref="O1140:R1140"/>
    <mergeCell ref="S1140:V1140"/>
    <mergeCell ref="W1140:Z1140"/>
    <mergeCell ref="AN1140:AQ1140"/>
    <mergeCell ref="AR1140:AU1140"/>
    <mergeCell ref="AV1140:AY1140"/>
    <mergeCell ref="AZ1140:BC1140"/>
    <mergeCell ref="AV1142:AY1142"/>
    <mergeCell ref="BD1140:BF1140"/>
    <mergeCell ref="O1141:R1141"/>
    <mergeCell ref="S1141:V1141"/>
    <mergeCell ref="W1141:Z1141"/>
    <mergeCell ref="AE1141:AG1141"/>
    <mergeCell ref="AH1141:AJ1141"/>
    <mergeCell ref="AN1141:AQ1141"/>
    <mergeCell ref="AR1141:AU1141"/>
    <mergeCell ref="AV1141:AY1141"/>
    <mergeCell ref="AE1142:AG1142"/>
    <mergeCell ref="AH1142:AJ1142"/>
    <mergeCell ref="AN1142:AQ1142"/>
    <mergeCell ref="AR1142:AU1142"/>
    <mergeCell ref="AK1140:AM1143"/>
    <mergeCell ref="AE1140:AG1140"/>
    <mergeCell ref="AH1140:AJ1140"/>
    <mergeCell ref="L1142:N1143"/>
    <mergeCell ref="O1142:R1142"/>
    <mergeCell ref="S1142:V1142"/>
    <mergeCell ref="W1142:Z1142"/>
    <mergeCell ref="AH1143:AJ1143"/>
    <mergeCell ref="AN1143:AQ1143"/>
    <mergeCell ref="AR1143:AU1143"/>
    <mergeCell ref="AV1143:AY1143"/>
    <mergeCell ref="O1143:R1143"/>
    <mergeCell ref="S1143:V1143"/>
    <mergeCell ref="W1143:Z1143"/>
    <mergeCell ref="AE1143:AG1143"/>
    <mergeCell ref="AC1140:AD1143"/>
    <mergeCell ref="AZ1143:BC1143"/>
    <mergeCell ref="BD1143:BF1143"/>
    <mergeCell ref="BG1140:BI1143"/>
    <mergeCell ref="BJ1140:BL1143"/>
    <mergeCell ref="AZ1142:BC1142"/>
    <mergeCell ref="BD1142:BF1142"/>
    <mergeCell ref="BD1141:BF1141"/>
    <mergeCell ref="AZ1141:BC1141"/>
    <mergeCell ref="B1144:D1147"/>
    <mergeCell ref="E1144:H1147"/>
    <mergeCell ref="I1144:K1147"/>
    <mergeCell ref="AA1144:AB1147"/>
    <mergeCell ref="L1144:N1145"/>
    <mergeCell ref="O1144:R1144"/>
    <mergeCell ref="S1144:V1144"/>
    <mergeCell ref="W1144:Z1144"/>
    <mergeCell ref="AN1144:AQ1144"/>
    <mergeCell ref="AR1144:AU1144"/>
    <mergeCell ref="AV1144:AY1144"/>
    <mergeCell ref="AZ1144:BC1144"/>
    <mergeCell ref="AV1146:AY1146"/>
    <mergeCell ref="BD1144:BF1144"/>
    <mergeCell ref="O1145:R1145"/>
    <mergeCell ref="S1145:V1145"/>
    <mergeCell ref="W1145:Z1145"/>
    <mergeCell ref="AE1145:AG1145"/>
    <mergeCell ref="AH1145:AJ1145"/>
    <mergeCell ref="AN1145:AQ1145"/>
    <mergeCell ref="AR1145:AU1145"/>
    <mergeCell ref="AV1145:AY1145"/>
    <mergeCell ref="AE1146:AG1146"/>
    <mergeCell ref="AH1146:AJ1146"/>
    <mergeCell ref="AN1146:AQ1146"/>
    <mergeCell ref="AR1146:AU1146"/>
    <mergeCell ref="AK1144:AM1147"/>
    <mergeCell ref="AE1144:AG1144"/>
    <mergeCell ref="AH1144:AJ1144"/>
    <mergeCell ref="L1146:N1147"/>
    <mergeCell ref="O1146:R1146"/>
    <mergeCell ref="S1146:V1146"/>
    <mergeCell ref="W1146:Z1146"/>
    <mergeCell ref="AH1147:AJ1147"/>
    <mergeCell ref="AN1147:AQ1147"/>
    <mergeCell ref="AR1147:AU1147"/>
    <mergeCell ref="AV1147:AY1147"/>
    <mergeCell ref="O1147:R1147"/>
    <mergeCell ref="S1147:V1147"/>
    <mergeCell ref="W1147:Z1147"/>
    <mergeCell ref="AE1147:AG1147"/>
    <mergeCell ref="AC1144:AD1147"/>
    <mergeCell ref="AZ1147:BC1147"/>
    <mergeCell ref="BD1147:BF1147"/>
    <mergeCell ref="BG1144:BI1147"/>
    <mergeCell ref="BJ1144:BL1147"/>
    <mergeCell ref="AZ1146:BC1146"/>
    <mergeCell ref="BD1146:BF1146"/>
    <mergeCell ref="BD1145:BF1145"/>
    <mergeCell ref="AZ1145:BC1145"/>
    <mergeCell ref="B1148:D1151"/>
    <mergeCell ref="E1148:H1151"/>
    <mergeCell ref="I1148:K1151"/>
    <mergeCell ref="AA1148:AB1151"/>
    <mergeCell ref="L1148:N1149"/>
    <mergeCell ref="O1148:R1148"/>
    <mergeCell ref="S1148:V1148"/>
    <mergeCell ref="W1148:Z1148"/>
    <mergeCell ref="AN1148:AQ1148"/>
    <mergeCell ref="AR1148:AU1148"/>
    <mergeCell ref="AV1148:AY1148"/>
    <mergeCell ref="AZ1148:BC1148"/>
    <mergeCell ref="AV1150:AY1150"/>
    <mergeCell ref="BD1148:BF1148"/>
    <mergeCell ref="O1149:R1149"/>
    <mergeCell ref="S1149:V1149"/>
    <mergeCell ref="W1149:Z1149"/>
    <mergeCell ref="AE1149:AG1149"/>
    <mergeCell ref="AH1149:AJ1149"/>
    <mergeCell ref="AN1149:AQ1149"/>
    <mergeCell ref="AR1149:AU1149"/>
    <mergeCell ref="AV1149:AY1149"/>
    <mergeCell ref="AE1150:AG1150"/>
    <mergeCell ref="AH1150:AJ1150"/>
    <mergeCell ref="AN1150:AQ1150"/>
    <mergeCell ref="AR1150:AU1150"/>
    <mergeCell ref="AK1148:AM1151"/>
    <mergeCell ref="AE1148:AG1148"/>
    <mergeCell ref="AH1148:AJ1148"/>
    <mergeCell ref="L1150:N1151"/>
    <mergeCell ref="O1150:R1150"/>
    <mergeCell ref="S1150:V1150"/>
    <mergeCell ref="W1150:Z1150"/>
    <mergeCell ref="AH1151:AJ1151"/>
    <mergeCell ref="AN1151:AQ1151"/>
    <mergeCell ref="AR1151:AU1151"/>
    <mergeCell ref="AV1151:AY1151"/>
    <mergeCell ref="O1151:R1151"/>
    <mergeCell ref="S1151:V1151"/>
    <mergeCell ref="W1151:Z1151"/>
    <mergeCell ref="AE1151:AG1151"/>
    <mergeCell ref="AC1148:AD1151"/>
    <mergeCell ref="AZ1151:BC1151"/>
    <mergeCell ref="BD1151:BF1151"/>
    <mergeCell ref="BG1148:BI1151"/>
    <mergeCell ref="BJ1148:BL1151"/>
    <mergeCell ref="AZ1150:BC1150"/>
    <mergeCell ref="BD1150:BF1150"/>
    <mergeCell ref="BD1149:BF1149"/>
    <mergeCell ref="AZ1149:BC1149"/>
    <mergeCell ref="B1152:D1155"/>
    <mergeCell ref="E1152:H1155"/>
    <mergeCell ref="I1152:K1155"/>
    <mergeCell ref="AA1152:AB1155"/>
    <mergeCell ref="L1152:N1153"/>
    <mergeCell ref="O1152:R1152"/>
    <mergeCell ref="S1152:V1152"/>
    <mergeCell ref="W1152:Z1152"/>
    <mergeCell ref="AN1152:AQ1152"/>
    <mergeCell ref="AR1152:AU1152"/>
    <mergeCell ref="AV1152:AY1152"/>
    <mergeCell ref="AZ1152:BC1152"/>
    <mergeCell ref="AV1154:AY1154"/>
    <mergeCell ref="BD1152:BF1152"/>
    <mergeCell ref="O1153:R1153"/>
    <mergeCell ref="S1153:V1153"/>
    <mergeCell ref="W1153:Z1153"/>
    <mergeCell ref="AE1153:AG1153"/>
    <mergeCell ref="AH1153:AJ1153"/>
    <mergeCell ref="AN1153:AQ1153"/>
    <mergeCell ref="AR1153:AU1153"/>
    <mergeCell ref="AV1153:AY1153"/>
    <mergeCell ref="AE1154:AG1154"/>
    <mergeCell ref="AH1154:AJ1154"/>
    <mergeCell ref="AN1154:AQ1154"/>
    <mergeCell ref="AR1154:AU1154"/>
    <mergeCell ref="AK1152:AM1155"/>
    <mergeCell ref="AE1152:AG1152"/>
    <mergeCell ref="AH1152:AJ1152"/>
    <mergeCell ref="L1154:N1155"/>
    <mergeCell ref="O1154:R1154"/>
    <mergeCell ref="S1154:V1154"/>
    <mergeCell ref="W1154:Z1154"/>
    <mergeCell ref="AH1155:AJ1155"/>
    <mergeCell ref="AN1155:AQ1155"/>
    <mergeCell ref="AR1155:AU1155"/>
    <mergeCell ref="AV1155:AY1155"/>
    <mergeCell ref="O1155:R1155"/>
    <mergeCell ref="S1155:V1155"/>
    <mergeCell ref="W1155:Z1155"/>
    <mergeCell ref="AE1155:AG1155"/>
    <mergeCell ref="AC1152:AD1155"/>
    <mergeCell ref="AZ1155:BC1155"/>
    <mergeCell ref="BD1155:BF1155"/>
    <mergeCell ref="BG1152:BI1155"/>
    <mergeCell ref="BJ1152:BL1155"/>
    <mergeCell ref="AZ1154:BC1154"/>
    <mergeCell ref="BD1154:BF1154"/>
    <mergeCell ref="BD1153:BF1153"/>
    <mergeCell ref="AZ1153:BC1153"/>
    <mergeCell ref="B1156:D1159"/>
    <mergeCell ref="E1156:H1159"/>
    <mergeCell ref="I1156:K1159"/>
    <mergeCell ref="AA1156:AB1159"/>
    <mergeCell ref="L1156:N1157"/>
    <mergeCell ref="O1156:R1156"/>
    <mergeCell ref="S1156:V1156"/>
    <mergeCell ref="W1156:Z1156"/>
    <mergeCell ref="AN1156:AQ1156"/>
    <mergeCell ref="AR1156:AU1156"/>
    <mergeCell ref="AV1156:AY1156"/>
    <mergeCell ref="AZ1156:BC1156"/>
    <mergeCell ref="AV1158:AY1158"/>
    <mergeCell ref="BD1156:BF1156"/>
    <mergeCell ref="O1157:R1157"/>
    <mergeCell ref="S1157:V1157"/>
    <mergeCell ref="W1157:Z1157"/>
    <mergeCell ref="AE1157:AG1157"/>
    <mergeCell ref="AH1157:AJ1157"/>
    <mergeCell ref="AN1157:AQ1157"/>
    <mergeCell ref="AR1157:AU1157"/>
    <mergeCell ref="AV1157:AY1157"/>
    <mergeCell ref="AE1158:AG1158"/>
    <mergeCell ref="AH1158:AJ1158"/>
    <mergeCell ref="AN1158:AQ1158"/>
    <mergeCell ref="AR1158:AU1158"/>
    <mergeCell ref="AK1156:AM1159"/>
    <mergeCell ref="AE1156:AG1156"/>
    <mergeCell ref="AH1156:AJ1156"/>
    <mergeCell ref="L1158:N1159"/>
    <mergeCell ref="O1158:R1158"/>
    <mergeCell ref="S1158:V1158"/>
    <mergeCell ref="W1158:Z1158"/>
    <mergeCell ref="AH1159:AJ1159"/>
    <mergeCell ref="AN1159:AQ1159"/>
    <mergeCell ref="AR1159:AU1159"/>
    <mergeCell ref="AV1159:AY1159"/>
    <mergeCell ref="O1159:R1159"/>
    <mergeCell ref="S1159:V1159"/>
    <mergeCell ref="W1159:Z1159"/>
    <mergeCell ref="AE1159:AG1159"/>
    <mergeCell ref="AC1156:AD1159"/>
    <mergeCell ref="AZ1159:BC1159"/>
    <mergeCell ref="BD1159:BF1159"/>
    <mergeCell ref="BG1156:BI1159"/>
    <mergeCell ref="BJ1156:BL1159"/>
    <mergeCell ref="AZ1158:BC1158"/>
    <mergeCell ref="BD1158:BF1158"/>
    <mergeCell ref="BD1157:BF1157"/>
    <mergeCell ref="AZ1157:BC1157"/>
    <mergeCell ref="B1160:D1163"/>
    <mergeCell ref="E1160:H1163"/>
    <mergeCell ref="I1160:K1163"/>
    <mergeCell ref="AA1160:AB1163"/>
    <mergeCell ref="L1160:N1161"/>
    <mergeCell ref="O1160:R1160"/>
    <mergeCell ref="S1160:V1160"/>
    <mergeCell ref="W1160:Z1160"/>
    <mergeCell ref="AN1160:AQ1160"/>
    <mergeCell ref="AR1160:AU1160"/>
    <mergeCell ref="AV1160:AY1160"/>
    <mergeCell ref="AZ1160:BC1160"/>
    <mergeCell ref="AV1162:AY1162"/>
    <mergeCell ref="BD1160:BF1160"/>
    <mergeCell ref="O1161:R1161"/>
    <mergeCell ref="S1161:V1161"/>
    <mergeCell ref="W1161:Z1161"/>
    <mergeCell ref="AE1161:AG1161"/>
    <mergeCell ref="AH1161:AJ1161"/>
    <mergeCell ref="AN1161:AQ1161"/>
    <mergeCell ref="AR1161:AU1161"/>
    <mergeCell ref="AV1161:AY1161"/>
    <mergeCell ref="AE1162:AG1162"/>
    <mergeCell ref="AH1162:AJ1162"/>
    <mergeCell ref="AN1162:AQ1162"/>
    <mergeCell ref="AR1162:AU1162"/>
    <mergeCell ref="AK1160:AM1163"/>
    <mergeCell ref="AE1160:AG1160"/>
    <mergeCell ref="AH1160:AJ1160"/>
    <mergeCell ref="L1162:N1163"/>
    <mergeCell ref="O1162:R1162"/>
    <mergeCell ref="S1162:V1162"/>
    <mergeCell ref="W1162:Z1162"/>
    <mergeCell ref="AH1163:AJ1163"/>
    <mergeCell ref="AN1163:AQ1163"/>
    <mergeCell ref="AR1163:AU1163"/>
    <mergeCell ref="AV1163:AY1163"/>
    <mergeCell ref="O1163:R1163"/>
    <mergeCell ref="S1163:V1163"/>
    <mergeCell ref="W1163:Z1163"/>
    <mergeCell ref="AE1163:AG1163"/>
    <mergeCell ref="AC1160:AD1163"/>
    <mergeCell ref="AZ1163:BC1163"/>
    <mergeCell ref="BD1163:BF1163"/>
    <mergeCell ref="BG1160:BI1163"/>
    <mergeCell ref="BJ1160:BL1163"/>
    <mergeCell ref="AZ1162:BC1162"/>
    <mergeCell ref="BD1162:BF1162"/>
    <mergeCell ref="BD1161:BF1161"/>
    <mergeCell ref="AZ1161:BC1161"/>
    <mergeCell ref="B1164:D1167"/>
    <mergeCell ref="E1164:H1167"/>
    <mergeCell ref="I1164:K1167"/>
    <mergeCell ref="AA1164:AB1167"/>
    <mergeCell ref="L1164:N1165"/>
    <mergeCell ref="O1164:R1164"/>
    <mergeCell ref="S1164:V1164"/>
    <mergeCell ref="W1164:Z1164"/>
    <mergeCell ref="AN1164:AQ1164"/>
    <mergeCell ref="AR1164:AU1164"/>
    <mergeCell ref="AV1164:AY1164"/>
    <mergeCell ref="AZ1164:BC1164"/>
    <mergeCell ref="AV1166:AY1166"/>
    <mergeCell ref="BD1164:BF1164"/>
    <mergeCell ref="O1165:R1165"/>
    <mergeCell ref="S1165:V1165"/>
    <mergeCell ref="W1165:Z1165"/>
    <mergeCell ref="AE1165:AG1165"/>
    <mergeCell ref="AH1165:AJ1165"/>
    <mergeCell ref="AN1165:AQ1165"/>
    <mergeCell ref="AR1165:AU1165"/>
    <mergeCell ref="AV1165:AY1165"/>
    <mergeCell ref="AE1166:AG1166"/>
    <mergeCell ref="AH1166:AJ1166"/>
    <mergeCell ref="AN1166:AQ1166"/>
    <mergeCell ref="AR1166:AU1166"/>
    <mergeCell ref="AK1164:AM1167"/>
    <mergeCell ref="AE1164:AG1164"/>
    <mergeCell ref="AH1164:AJ1164"/>
    <mergeCell ref="L1166:N1167"/>
    <mergeCell ref="O1166:R1166"/>
    <mergeCell ref="S1166:V1166"/>
    <mergeCell ref="W1166:Z1166"/>
    <mergeCell ref="AH1167:AJ1167"/>
    <mergeCell ref="AN1167:AQ1167"/>
    <mergeCell ref="AR1167:AU1167"/>
    <mergeCell ref="AV1167:AY1167"/>
    <mergeCell ref="O1167:R1167"/>
    <mergeCell ref="S1167:V1167"/>
    <mergeCell ref="W1167:Z1167"/>
    <mergeCell ref="AE1167:AG1167"/>
    <mergeCell ref="AC1164:AD1167"/>
    <mergeCell ref="AZ1167:BC1167"/>
    <mergeCell ref="BD1167:BF1167"/>
    <mergeCell ref="BG1164:BI1167"/>
    <mergeCell ref="BJ1164:BL1167"/>
    <mergeCell ref="AZ1166:BC1166"/>
    <mergeCell ref="BD1166:BF1166"/>
    <mergeCell ref="BD1165:BF1165"/>
    <mergeCell ref="AZ1165:BC1165"/>
    <mergeCell ref="B1168:D1171"/>
    <mergeCell ref="E1168:H1171"/>
    <mergeCell ref="I1168:K1171"/>
    <mergeCell ref="AA1168:AB1171"/>
    <mergeCell ref="L1168:N1169"/>
    <mergeCell ref="O1168:R1168"/>
    <mergeCell ref="S1168:V1168"/>
    <mergeCell ref="W1168:Z1168"/>
    <mergeCell ref="AN1168:AQ1168"/>
    <mergeCell ref="AR1168:AU1168"/>
    <mergeCell ref="AV1168:AY1168"/>
    <mergeCell ref="AZ1168:BC1168"/>
    <mergeCell ref="AV1170:AY1170"/>
    <mergeCell ref="BD1168:BF1168"/>
    <mergeCell ref="O1169:R1169"/>
    <mergeCell ref="S1169:V1169"/>
    <mergeCell ref="W1169:Z1169"/>
    <mergeCell ref="AE1169:AG1169"/>
    <mergeCell ref="AH1169:AJ1169"/>
    <mergeCell ref="AN1169:AQ1169"/>
    <mergeCell ref="AR1169:AU1169"/>
    <mergeCell ref="AV1169:AY1169"/>
    <mergeCell ref="AE1170:AG1170"/>
    <mergeCell ref="AH1170:AJ1170"/>
    <mergeCell ref="AN1170:AQ1170"/>
    <mergeCell ref="AR1170:AU1170"/>
    <mergeCell ref="AK1168:AM1171"/>
    <mergeCell ref="AE1168:AG1168"/>
    <mergeCell ref="AH1168:AJ1168"/>
    <mergeCell ref="L1170:N1171"/>
    <mergeCell ref="O1170:R1170"/>
    <mergeCell ref="S1170:V1170"/>
    <mergeCell ref="W1170:Z1170"/>
    <mergeCell ref="AH1171:AJ1171"/>
    <mergeCell ref="AN1171:AQ1171"/>
    <mergeCell ref="AR1171:AU1171"/>
    <mergeCell ref="AV1171:AY1171"/>
    <mergeCell ref="O1171:R1171"/>
    <mergeCell ref="S1171:V1171"/>
    <mergeCell ref="W1171:Z1171"/>
    <mergeCell ref="AE1171:AG1171"/>
    <mergeCell ref="AC1168:AD1171"/>
    <mergeCell ref="AZ1171:BC1171"/>
    <mergeCell ref="BD1171:BF1171"/>
    <mergeCell ref="BG1168:BI1171"/>
    <mergeCell ref="BJ1168:BL1171"/>
    <mergeCell ref="AZ1170:BC1170"/>
    <mergeCell ref="BD1170:BF1170"/>
    <mergeCell ref="BD1169:BF1169"/>
    <mergeCell ref="AZ1169:BC1169"/>
    <mergeCell ref="B1172:D1175"/>
    <mergeCell ref="E1172:H1175"/>
    <mergeCell ref="I1172:K1175"/>
    <mergeCell ref="AA1172:AB1175"/>
    <mergeCell ref="L1172:N1173"/>
    <mergeCell ref="O1172:R1172"/>
    <mergeCell ref="S1172:V1172"/>
    <mergeCell ref="W1172:Z1172"/>
    <mergeCell ref="AN1172:AQ1172"/>
    <mergeCell ref="AR1172:AU1172"/>
    <mergeCell ref="AV1172:AY1172"/>
    <mergeCell ref="AZ1172:BC1172"/>
    <mergeCell ref="AV1174:AY1174"/>
    <mergeCell ref="BD1172:BF1172"/>
    <mergeCell ref="O1173:R1173"/>
    <mergeCell ref="S1173:V1173"/>
    <mergeCell ref="W1173:Z1173"/>
    <mergeCell ref="AE1173:AG1173"/>
    <mergeCell ref="AH1173:AJ1173"/>
    <mergeCell ref="AN1173:AQ1173"/>
    <mergeCell ref="AR1173:AU1173"/>
    <mergeCell ref="AV1173:AY1173"/>
    <mergeCell ref="AE1174:AG1174"/>
    <mergeCell ref="AH1174:AJ1174"/>
    <mergeCell ref="AN1174:AQ1174"/>
    <mergeCell ref="AR1174:AU1174"/>
    <mergeCell ref="AK1172:AM1175"/>
    <mergeCell ref="AE1172:AG1172"/>
    <mergeCell ref="AH1172:AJ1172"/>
    <mergeCell ref="L1174:N1175"/>
    <mergeCell ref="O1174:R1174"/>
    <mergeCell ref="S1174:V1174"/>
    <mergeCell ref="W1174:Z1174"/>
    <mergeCell ref="AH1175:AJ1175"/>
    <mergeCell ref="AN1175:AQ1175"/>
    <mergeCell ref="AR1175:AU1175"/>
    <mergeCell ref="AV1175:AY1175"/>
    <mergeCell ref="O1175:R1175"/>
    <mergeCell ref="S1175:V1175"/>
    <mergeCell ref="W1175:Z1175"/>
    <mergeCell ref="AE1175:AG1175"/>
    <mergeCell ref="AC1172:AD1175"/>
    <mergeCell ref="AZ1175:BC1175"/>
    <mergeCell ref="BD1175:BF1175"/>
    <mergeCell ref="BG1172:BI1175"/>
    <mergeCell ref="BJ1172:BL1175"/>
    <mergeCell ref="AZ1174:BC1174"/>
    <mergeCell ref="BD1174:BF1174"/>
    <mergeCell ref="BD1173:BF1173"/>
    <mergeCell ref="AZ1173:BC1173"/>
    <mergeCell ref="B1176:D1179"/>
    <mergeCell ref="E1176:H1179"/>
    <mergeCell ref="I1176:K1179"/>
    <mergeCell ref="AA1176:AB1179"/>
    <mergeCell ref="L1176:N1177"/>
    <mergeCell ref="O1176:R1176"/>
    <mergeCell ref="S1176:V1176"/>
    <mergeCell ref="W1176:Z1176"/>
    <mergeCell ref="AN1176:AQ1176"/>
    <mergeCell ref="AR1176:AU1176"/>
    <mergeCell ref="AV1176:AY1176"/>
    <mergeCell ref="AZ1176:BC1176"/>
    <mergeCell ref="AV1178:AY1178"/>
    <mergeCell ref="BD1176:BF1176"/>
    <mergeCell ref="O1177:R1177"/>
    <mergeCell ref="S1177:V1177"/>
    <mergeCell ref="W1177:Z1177"/>
    <mergeCell ref="AE1177:AG1177"/>
    <mergeCell ref="AH1177:AJ1177"/>
    <mergeCell ref="AN1177:AQ1177"/>
    <mergeCell ref="AR1177:AU1177"/>
    <mergeCell ref="AV1177:AY1177"/>
    <mergeCell ref="AE1178:AG1178"/>
    <mergeCell ref="AH1178:AJ1178"/>
    <mergeCell ref="AN1178:AQ1178"/>
    <mergeCell ref="AR1178:AU1178"/>
    <mergeCell ref="AK1176:AM1179"/>
    <mergeCell ref="AE1176:AG1176"/>
    <mergeCell ref="AH1176:AJ1176"/>
    <mergeCell ref="L1178:N1179"/>
    <mergeCell ref="O1178:R1178"/>
    <mergeCell ref="S1178:V1178"/>
    <mergeCell ref="W1178:Z1178"/>
    <mergeCell ref="AH1179:AJ1179"/>
    <mergeCell ref="AN1179:AQ1179"/>
    <mergeCell ref="AR1179:AU1179"/>
    <mergeCell ref="AV1179:AY1179"/>
    <mergeCell ref="O1179:R1179"/>
    <mergeCell ref="S1179:V1179"/>
    <mergeCell ref="W1179:Z1179"/>
    <mergeCell ref="AE1179:AG1179"/>
    <mergeCell ref="AC1176:AD1179"/>
    <mergeCell ref="AZ1179:BC1179"/>
    <mergeCell ref="BD1179:BF1179"/>
    <mergeCell ref="BG1176:BI1179"/>
    <mergeCell ref="BJ1176:BL1179"/>
    <mergeCell ref="AZ1178:BC1178"/>
    <mergeCell ref="BD1178:BF1178"/>
    <mergeCell ref="BD1177:BF1177"/>
    <mergeCell ref="AZ1177:BC1177"/>
    <mergeCell ref="B1180:D1183"/>
    <mergeCell ref="E1180:H1183"/>
    <mergeCell ref="I1180:K1183"/>
    <mergeCell ref="AA1180:AB1183"/>
    <mergeCell ref="L1180:N1181"/>
    <mergeCell ref="O1180:R1180"/>
    <mergeCell ref="S1180:V1180"/>
    <mergeCell ref="W1180:Z1180"/>
    <mergeCell ref="AN1180:AQ1180"/>
    <mergeCell ref="AR1180:AU1180"/>
    <mergeCell ref="AV1180:AY1180"/>
    <mergeCell ref="AZ1180:BC1180"/>
    <mergeCell ref="AV1182:AY1182"/>
    <mergeCell ref="BD1180:BF1180"/>
    <mergeCell ref="O1181:R1181"/>
    <mergeCell ref="S1181:V1181"/>
    <mergeCell ref="W1181:Z1181"/>
    <mergeCell ref="AE1181:AG1181"/>
    <mergeCell ref="AH1181:AJ1181"/>
    <mergeCell ref="AN1181:AQ1181"/>
    <mergeCell ref="AR1181:AU1181"/>
    <mergeCell ref="AV1181:AY1181"/>
    <mergeCell ref="AE1182:AG1182"/>
    <mergeCell ref="AH1182:AJ1182"/>
    <mergeCell ref="AN1182:AQ1182"/>
    <mergeCell ref="AR1182:AU1182"/>
    <mergeCell ref="AK1180:AM1183"/>
    <mergeCell ref="AE1180:AG1180"/>
    <mergeCell ref="AH1180:AJ1180"/>
    <mergeCell ref="L1182:N1183"/>
    <mergeCell ref="O1182:R1182"/>
    <mergeCell ref="S1182:V1182"/>
    <mergeCell ref="W1182:Z1182"/>
    <mergeCell ref="AH1183:AJ1183"/>
    <mergeCell ref="AN1183:AQ1183"/>
    <mergeCell ref="AR1183:AU1183"/>
    <mergeCell ref="AV1183:AY1183"/>
    <mergeCell ref="O1183:R1183"/>
    <mergeCell ref="S1183:V1183"/>
    <mergeCell ref="W1183:Z1183"/>
    <mergeCell ref="AE1183:AG1183"/>
    <mergeCell ref="AC1180:AD1183"/>
    <mergeCell ref="AZ1183:BC1183"/>
    <mergeCell ref="BD1183:BF1183"/>
    <mergeCell ref="BG1180:BI1183"/>
    <mergeCell ref="BJ1180:BL1183"/>
    <mergeCell ref="AZ1182:BC1182"/>
    <mergeCell ref="BD1182:BF1182"/>
    <mergeCell ref="BD1181:BF1181"/>
    <mergeCell ref="AZ1181:BC1181"/>
    <mergeCell ref="B1184:D1187"/>
    <mergeCell ref="E1184:H1187"/>
    <mergeCell ref="I1184:K1187"/>
    <mergeCell ref="AA1184:AB1187"/>
    <mergeCell ref="L1184:N1185"/>
    <mergeCell ref="O1184:R1184"/>
    <mergeCell ref="S1184:V1184"/>
    <mergeCell ref="W1184:Z1184"/>
    <mergeCell ref="AN1184:AQ1184"/>
    <mergeCell ref="AR1184:AU1184"/>
    <mergeCell ref="AV1184:AY1184"/>
    <mergeCell ref="AZ1184:BC1184"/>
    <mergeCell ref="AV1186:AY1186"/>
    <mergeCell ref="BD1184:BF1184"/>
    <mergeCell ref="O1185:R1185"/>
    <mergeCell ref="S1185:V1185"/>
    <mergeCell ref="W1185:Z1185"/>
    <mergeCell ref="AE1185:AG1185"/>
    <mergeCell ref="AH1185:AJ1185"/>
    <mergeCell ref="AN1185:AQ1185"/>
    <mergeCell ref="AR1185:AU1185"/>
    <mergeCell ref="AV1185:AY1185"/>
    <mergeCell ref="AE1186:AG1186"/>
    <mergeCell ref="AH1186:AJ1186"/>
    <mergeCell ref="AN1186:AQ1186"/>
    <mergeCell ref="AR1186:AU1186"/>
    <mergeCell ref="AK1184:AM1187"/>
    <mergeCell ref="AE1184:AG1184"/>
    <mergeCell ref="AH1184:AJ1184"/>
    <mergeCell ref="L1186:N1187"/>
    <mergeCell ref="O1186:R1186"/>
    <mergeCell ref="S1186:V1186"/>
    <mergeCell ref="W1186:Z1186"/>
    <mergeCell ref="AH1187:AJ1187"/>
    <mergeCell ref="AN1187:AQ1187"/>
    <mergeCell ref="AR1187:AU1187"/>
    <mergeCell ref="AV1187:AY1187"/>
    <mergeCell ref="O1187:R1187"/>
    <mergeCell ref="S1187:V1187"/>
    <mergeCell ref="W1187:Z1187"/>
    <mergeCell ref="AE1187:AG1187"/>
    <mergeCell ref="AC1184:AD1187"/>
    <mergeCell ref="AZ1187:BC1187"/>
    <mergeCell ref="BD1187:BF1187"/>
    <mergeCell ref="BG1184:BI1187"/>
    <mergeCell ref="BJ1184:BL1187"/>
    <mergeCell ref="AZ1186:BC1186"/>
    <mergeCell ref="BD1186:BF1186"/>
    <mergeCell ref="BD1185:BF1185"/>
    <mergeCell ref="AZ1185:BC1185"/>
    <mergeCell ref="B1188:D1191"/>
    <mergeCell ref="E1188:H1191"/>
    <mergeCell ref="I1188:K1191"/>
    <mergeCell ref="AA1188:AB1191"/>
    <mergeCell ref="L1188:N1189"/>
    <mergeCell ref="O1188:R1188"/>
    <mergeCell ref="S1188:V1188"/>
    <mergeCell ref="W1188:Z1188"/>
    <mergeCell ref="AN1188:AQ1188"/>
    <mergeCell ref="AR1188:AU1188"/>
    <mergeCell ref="AV1188:AY1188"/>
    <mergeCell ref="AZ1188:BC1188"/>
    <mergeCell ref="AV1190:AY1190"/>
    <mergeCell ref="BD1188:BF1188"/>
    <mergeCell ref="O1189:R1189"/>
    <mergeCell ref="S1189:V1189"/>
    <mergeCell ref="W1189:Z1189"/>
    <mergeCell ref="AE1189:AG1189"/>
    <mergeCell ref="AH1189:AJ1189"/>
    <mergeCell ref="AN1189:AQ1189"/>
    <mergeCell ref="AR1189:AU1189"/>
    <mergeCell ref="AV1189:AY1189"/>
    <mergeCell ref="AE1190:AG1190"/>
    <mergeCell ref="AH1190:AJ1190"/>
    <mergeCell ref="AN1190:AQ1190"/>
    <mergeCell ref="AR1190:AU1190"/>
    <mergeCell ref="AK1188:AM1191"/>
    <mergeCell ref="AE1188:AG1188"/>
    <mergeCell ref="AH1188:AJ1188"/>
    <mergeCell ref="L1190:N1191"/>
    <mergeCell ref="O1190:R1190"/>
    <mergeCell ref="S1190:V1190"/>
    <mergeCell ref="W1190:Z1190"/>
    <mergeCell ref="AH1191:AJ1191"/>
    <mergeCell ref="AN1191:AQ1191"/>
    <mergeCell ref="AR1191:AU1191"/>
    <mergeCell ref="AV1191:AY1191"/>
    <mergeCell ref="O1191:R1191"/>
    <mergeCell ref="S1191:V1191"/>
    <mergeCell ref="W1191:Z1191"/>
    <mergeCell ref="AE1191:AG1191"/>
    <mergeCell ref="AC1188:AD1191"/>
    <mergeCell ref="AZ1191:BC1191"/>
    <mergeCell ref="BD1191:BF1191"/>
    <mergeCell ref="BG1188:BI1191"/>
    <mergeCell ref="BJ1188:BL1191"/>
    <mergeCell ref="AZ1190:BC1190"/>
    <mergeCell ref="BD1190:BF1190"/>
    <mergeCell ref="BD1189:BF1189"/>
    <mergeCell ref="AZ1189:BC1189"/>
    <mergeCell ref="B1192:D1195"/>
    <mergeCell ref="E1192:H1195"/>
    <mergeCell ref="I1192:K1195"/>
    <mergeCell ref="AA1192:AB1195"/>
    <mergeCell ref="L1192:N1193"/>
    <mergeCell ref="O1192:R1192"/>
    <mergeCell ref="S1192:V1192"/>
    <mergeCell ref="W1192:Z1192"/>
    <mergeCell ref="AN1192:AQ1192"/>
    <mergeCell ref="AR1192:AU1192"/>
    <mergeCell ref="AV1192:AY1192"/>
    <mergeCell ref="AZ1192:BC1192"/>
    <mergeCell ref="AV1194:AY1194"/>
    <mergeCell ref="BD1192:BF1192"/>
    <mergeCell ref="O1193:R1193"/>
    <mergeCell ref="S1193:V1193"/>
    <mergeCell ref="W1193:Z1193"/>
    <mergeCell ref="AE1193:AG1193"/>
    <mergeCell ref="AH1193:AJ1193"/>
    <mergeCell ref="AN1193:AQ1193"/>
    <mergeCell ref="AR1193:AU1193"/>
    <mergeCell ref="AV1193:AY1193"/>
    <mergeCell ref="AE1194:AG1194"/>
    <mergeCell ref="AH1194:AJ1194"/>
    <mergeCell ref="AN1194:AQ1194"/>
    <mergeCell ref="AR1194:AU1194"/>
    <mergeCell ref="AK1192:AM1195"/>
    <mergeCell ref="AE1192:AG1192"/>
    <mergeCell ref="AH1192:AJ1192"/>
    <mergeCell ref="L1194:N1195"/>
    <mergeCell ref="O1194:R1194"/>
    <mergeCell ref="S1194:V1194"/>
    <mergeCell ref="W1194:Z1194"/>
    <mergeCell ref="AH1195:AJ1195"/>
    <mergeCell ref="AN1195:AQ1195"/>
    <mergeCell ref="AR1195:AU1195"/>
    <mergeCell ref="AV1195:AY1195"/>
    <mergeCell ref="O1195:R1195"/>
    <mergeCell ref="S1195:V1195"/>
    <mergeCell ref="W1195:Z1195"/>
    <mergeCell ref="AE1195:AG1195"/>
    <mergeCell ref="AC1192:AD1195"/>
    <mergeCell ref="AZ1195:BC1195"/>
    <mergeCell ref="BD1195:BF1195"/>
    <mergeCell ref="BG1192:BI1195"/>
    <mergeCell ref="BJ1192:BL1195"/>
    <mergeCell ref="AZ1194:BC1194"/>
    <mergeCell ref="BD1194:BF1194"/>
    <mergeCell ref="BD1193:BF1193"/>
    <mergeCell ref="AZ1193:BC1193"/>
    <mergeCell ref="B1196:D1199"/>
    <mergeCell ref="E1196:H1199"/>
    <mergeCell ref="I1196:K1199"/>
    <mergeCell ref="AA1196:AB1199"/>
    <mergeCell ref="L1196:N1197"/>
    <mergeCell ref="O1196:R1196"/>
    <mergeCell ref="S1196:V1196"/>
    <mergeCell ref="W1196:Z1196"/>
    <mergeCell ref="AN1196:AQ1196"/>
    <mergeCell ref="AR1196:AU1196"/>
    <mergeCell ref="AV1196:AY1196"/>
    <mergeCell ref="AZ1196:BC1196"/>
    <mergeCell ref="AV1198:AY1198"/>
    <mergeCell ref="BD1196:BF1196"/>
    <mergeCell ref="O1197:R1197"/>
    <mergeCell ref="S1197:V1197"/>
    <mergeCell ref="W1197:Z1197"/>
    <mergeCell ref="AE1197:AG1197"/>
    <mergeCell ref="AH1197:AJ1197"/>
    <mergeCell ref="AN1197:AQ1197"/>
    <mergeCell ref="AR1197:AU1197"/>
    <mergeCell ref="AV1197:AY1197"/>
    <mergeCell ref="AE1198:AG1198"/>
    <mergeCell ref="AH1198:AJ1198"/>
    <mergeCell ref="AN1198:AQ1198"/>
    <mergeCell ref="AR1198:AU1198"/>
    <mergeCell ref="AK1196:AM1199"/>
    <mergeCell ref="AE1196:AG1196"/>
    <mergeCell ref="AH1196:AJ1196"/>
    <mergeCell ref="L1198:N1199"/>
    <mergeCell ref="O1198:R1198"/>
    <mergeCell ref="S1198:V1198"/>
    <mergeCell ref="W1198:Z1198"/>
    <mergeCell ref="AH1199:AJ1199"/>
    <mergeCell ref="AN1199:AQ1199"/>
    <mergeCell ref="AR1199:AU1199"/>
    <mergeCell ref="AV1199:AY1199"/>
    <mergeCell ref="O1199:R1199"/>
    <mergeCell ref="S1199:V1199"/>
    <mergeCell ref="W1199:Z1199"/>
    <mergeCell ref="AE1199:AG1199"/>
    <mergeCell ref="AC1196:AD1199"/>
    <mergeCell ref="AZ1199:BC1199"/>
    <mergeCell ref="BD1199:BF1199"/>
    <mergeCell ref="BG1196:BI1199"/>
    <mergeCell ref="BJ1196:BL1199"/>
    <mergeCell ref="AZ1198:BC1198"/>
    <mergeCell ref="BD1198:BF1198"/>
    <mergeCell ref="BD1197:BF1197"/>
    <mergeCell ref="AZ1197:BC1197"/>
    <mergeCell ref="B1200:D1203"/>
    <mergeCell ref="E1200:H1203"/>
    <mergeCell ref="I1200:K1203"/>
    <mergeCell ref="AA1200:AB1203"/>
    <mergeCell ref="L1200:N1201"/>
    <mergeCell ref="O1200:R1200"/>
    <mergeCell ref="S1200:V1200"/>
    <mergeCell ref="W1200:Z1200"/>
    <mergeCell ref="AN1200:AQ1200"/>
    <mergeCell ref="AR1200:AU1200"/>
    <mergeCell ref="AV1200:AY1200"/>
    <mergeCell ref="AZ1200:BC1200"/>
    <mergeCell ref="AV1202:AY1202"/>
    <mergeCell ref="BD1200:BF1200"/>
    <mergeCell ref="O1201:R1201"/>
    <mergeCell ref="S1201:V1201"/>
    <mergeCell ref="W1201:Z1201"/>
    <mergeCell ref="AE1201:AG1201"/>
    <mergeCell ref="AH1201:AJ1201"/>
    <mergeCell ref="AN1201:AQ1201"/>
    <mergeCell ref="AR1201:AU1201"/>
    <mergeCell ref="AV1201:AY1201"/>
    <mergeCell ref="AE1202:AG1202"/>
    <mergeCell ref="AH1202:AJ1202"/>
    <mergeCell ref="AN1202:AQ1202"/>
    <mergeCell ref="AR1202:AU1202"/>
    <mergeCell ref="AK1200:AM1203"/>
    <mergeCell ref="AE1200:AG1200"/>
    <mergeCell ref="AH1200:AJ1200"/>
    <mergeCell ref="L1202:N1203"/>
    <mergeCell ref="O1202:R1202"/>
    <mergeCell ref="S1202:V1202"/>
    <mergeCell ref="W1202:Z1202"/>
    <mergeCell ref="AH1203:AJ1203"/>
    <mergeCell ref="AN1203:AQ1203"/>
    <mergeCell ref="AR1203:AU1203"/>
    <mergeCell ref="AV1203:AY1203"/>
    <mergeCell ref="O1203:R1203"/>
    <mergeCell ref="S1203:V1203"/>
    <mergeCell ref="W1203:Z1203"/>
    <mergeCell ref="AE1203:AG1203"/>
    <mergeCell ref="AC1200:AD1203"/>
    <mergeCell ref="AZ1203:BC1203"/>
    <mergeCell ref="BD1203:BF1203"/>
    <mergeCell ref="BG1200:BI1203"/>
    <mergeCell ref="BJ1200:BL1203"/>
    <mergeCell ref="AZ1202:BC1202"/>
    <mergeCell ref="BD1202:BF1202"/>
    <mergeCell ref="BD1201:BF1201"/>
    <mergeCell ref="AZ1201:BC1201"/>
    <mergeCell ref="B1204:D1207"/>
    <mergeCell ref="E1204:H1207"/>
    <mergeCell ref="I1204:K1207"/>
    <mergeCell ref="AA1204:AB1207"/>
    <mergeCell ref="L1204:N1205"/>
    <mergeCell ref="O1204:R1204"/>
    <mergeCell ref="S1204:V1204"/>
    <mergeCell ref="W1204:Z1204"/>
    <mergeCell ref="AN1204:AQ1204"/>
    <mergeCell ref="AR1204:AU1204"/>
    <mergeCell ref="AV1204:AY1204"/>
    <mergeCell ref="AZ1204:BC1204"/>
    <mergeCell ref="AV1206:AY1206"/>
    <mergeCell ref="BD1204:BF1204"/>
    <mergeCell ref="O1205:R1205"/>
    <mergeCell ref="S1205:V1205"/>
    <mergeCell ref="W1205:Z1205"/>
    <mergeCell ref="AE1205:AG1205"/>
    <mergeCell ref="AH1205:AJ1205"/>
    <mergeCell ref="AN1205:AQ1205"/>
    <mergeCell ref="AR1205:AU1205"/>
    <mergeCell ref="AV1205:AY1205"/>
    <mergeCell ref="AE1206:AG1206"/>
    <mergeCell ref="AH1206:AJ1206"/>
    <mergeCell ref="AN1206:AQ1206"/>
    <mergeCell ref="AR1206:AU1206"/>
    <mergeCell ref="AK1204:AM1207"/>
    <mergeCell ref="AE1204:AG1204"/>
    <mergeCell ref="AH1204:AJ1204"/>
    <mergeCell ref="L1206:N1207"/>
    <mergeCell ref="O1206:R1206"/>
    <mergeCell ref="S1206:V1206"/>
    <mergeCell ref="W1206:Z1206"/>
    <mergeCell ref="AH1207:AJ1207"/>
    <mergeCell ref="AN1207:AQ1207"/>
    <mergeCell ref="AR1207:AU1207"/>
    <mergeCell ref="AV1207:AY1207"/>
    <mergeCell ref="O1207:R1207"/>
    <mergeCell ref="S1207:V1207"/>
    <mergeCell ref="W1207:Z1207"/>
    <mergeCell ref="AE1207:AG1207"/>
    <mergeCell ref="AC1204:AD1207"/>
    <mergeCell ref="AZ1207:BC1207"/>
    <mergeCell ref="BD1207:BF1207"/>
    <mergeCell ref="BG1204:BI1207"/>
    <mergeCell ref="BJ1204:BL1207"/>
    <mergeCell ref="AZ1206:BC1206"/>
    <mergeCell ref="BD1206:BF1206"/>
    <mergeCell ref="BD1205:BF1205"/>
    <mergeCell ref="AZ1205:BC1205"/>
    <mergeCell ref="B1208:D1211"/>
    <mergeCell ref="E1208:H1211"/>
    <mergeCell ref="I1208:K1211"/>
    <mergeCell ref="AA1208:AB1211"/>
    <mergeCell ref="L1208:N1209"/>
    <mergeCell ref="O1208:R1208"/>
    <mergeCell ref="S1208:V1208"/>
    <mergeCell ref="W1208:Z1208"/>
    <mergeCell ref="AN1208:AQ1208"/>
    <mergeCell ref="AR1208:AU1208"/>
    <mergeCell ref="AV1208:AY1208"/>
    <mergeCell ref="AZ1208:BC1208"/>
    <mergeCell ref="AV1210:AY1210"/>
    <mergeCell ref="BD1208:BF1208"/>
    <mergeCell ref="O1209:R1209"/>
    <mergeCell ref="S1209:V1209"/>
    <mergeCell ref="W1209:Z1209"/>
    <mergeCell ref="AE1209:AG1209"/>
    <mergeCell ref="AH1209:AJ1209"/>
    <mergeCell ref="AN1209:AQ1209"/>
    <mergeCell ref="AR1209:AU1209"/>
    <mergeCell ref="AV1209:AY1209"/>
    <mergeCell ref="AE1210:AG1210"/>
    <mergeCell ref="AH1210:AJ1210"/>
    <mergeCell ref="AN1210:AQ1210"/>
    <mergeCell ref="AR1210:AU1210"/>
    <mergeCell ref="AK1208:AM1211"/>
    <mergeCell ref="AE1208:AG1208"/>
    <mergeCell ref="AH1208:AJ1208"/>
    <mergeCell ref="L1210:N1211"/>
    <mergeCell ref="O1210:R1210"/>
    <mergeCell ref="S1210:V1210"/>
    <mergeCell ref="W1210:Z1210"/>
    <mergeCell ref="AH1211:AJ1211"/>
    <mergeCell ref="AN1211:AQ1211"/>
    <mergeCell ref="AR1211:AU1211"/>
    <mergeCell ref="AV1211:AY1211"/>
    <mergeCell ref="O1211:R1211"/>
    <mergeCell ref="S1211:V1211"/>
    <mergeCell ref="W1211:Z1211"/>
    <mergeCell ref="AE1211:AG1211"/>
    <mergeCell ref="AC1208:AD1211"/>
    <mergeCell ref="AZ1211:BC1211"/>
    <mergeCell ref="BD1211:BF1211"/>
    <mergeCell ref="BG1208:BI1211"/>
    <mergeCell ref="BJ1208:BL1211"/>
    <mergeCell ref="AZ1210:BC1210"/>
    <mergeCell ref="BD1210:BF1210"/>
    <mergeCell ref="BD1209:BF1209"/>
    <mergeCell ref="AZ1209:BC1209"/>
    <mergeCell ref="B1212:D1215"/>
    <mergeCell ref="E1212:H1215"/>
    <mergeCell ref="I1212:K1215"/>
    <mergeCell ref="AA1212:AB1215"/>
    <mergeCell ref="L1212:N1213"/>
    <mergeCell ref="O1212:R1212"/>
    <mergeCell ref="S1212:V1212"/>
    <mergeCell ref="W1212:Z1212"/>
    <mergeCell ref="AN1212:AQ1212"/>
    <mergeCell ref="AR1212:AU1212"/>
    <mergeCell ref="AV1212:AY1212"/>
    <mergeCell ref="AZ1212:BC1212"/>
    <mergeCell ref="AV1214:AY1214"/>
    <mergeCell ref="BD1212:BF1212"/>
    <mergeCell ref="O1213:R1213"/>
    <mergeCell ref="S1213:V1213"/>
    <mergeCell ref="W1213:Z1213"/>
    <mergeCell ref="AE1213:AG1213"/>
    <mergeCell ref="AH1213:AJ1213"/>
    <mergeCell ref="AN1213:AQ1213"/>
    <mergeCell ref="AR1213:AU1213"/>
    <mergeCell ref="AV1213:AY1213"/>
    <mergeCell ref="AE1214:AG1214"/>
    <mergeCell ref="AH1214:AJ1214"/>
    <mergeCell ref="AN1214:AQ1214"/>
    <mergeCell ref="AR1214:AU1214"/>
    <mergeCell ref="AK1212:AM1215"/>
    <mergeCell ref="AE1212:AG1212"/>
    <mergeCell ref="AH1212:AJ1212"/>
    <mergeCell ref="L1214:N1215"/>
    <mergeCell ref="O1214:R1214"/>
    <mergeCell ref="S1214:V1214"/>
    <mergeCell ref="W1214:Z1214"/>
    <mergeCell ref="AH1215:AJ1215"/>
    <mergeCell ref="AN1215:AQ1215"/>
    <mergeCell ref="AR1215:AU1215"/>
    <mergeCell ref="AV1215:AY1215"/>
    <mergeCell ref="O1215:R1215"/>
    <mergeCell ref="S1215:V1215"/>
    <mergeCell ref="W1215:Z1215"/>
    <mergeCell ref="AE1215:AG1215"/>
    <mergeCell ref="AC1212:AD1215"/>
    <mergeCell ref="AZ1215:BC1215"/>
    <mergeCell ref="BD1215:BF1215"/>
    <mergeCell ref="BG1212:BI1215"/>
    <mergeCell ref="BJ1212:BL1215"/>
    <mergeCell ref="AZ1214:BC1214"/>
    <mergeCell ref="BD1214:BF1214"/>
    <mergeCell ref="BD1213:BF1213"/>
    <mergeCell ref="AZ1213:BC1213"/>
    <mergeCell ref="B1216:D1219"/>
    <mergeCell ref="E1216:H1219"/>
    <mergeCell ref="I1216:K1219"/>
    <mergeCell ref="AA1216:AB1219"/>
    <mergeCell ref="L1216:N1217"/>
    <mergeCell ref="O1216:R1216"/>
    <mergeCell ref="S1216:V1216"/>
    <mergeCell ref="W1216:Z1216"/>
    <mergeCell ref="AN1216:AQ1216"/>
    <mergeCell ref="AR1216:AU1216"/>
    <mergeCell ref="AV1216:AY1216"/>
    <mergeCell ref="AZ1216:BC1216"/>
    <mergeCell ref="AV1218:AY1218"/>
    <mergeCell ref="BD1216:BF1216"/>
    <mergeCell ref="O1217:R1217"/>
    <mergeCell ref="S1217:V1217"/>
    <mergeCell ref="W1217:Z1217"/>
    <mergeCell ref="AE1217:AG1217"/>
    <mergeCell ref="AH1217:AJ1217"/>
    <mergeCell ref="AN1217:AQ1217"/>
    <mergeCell ref="AR1217:AU1217"/>
    <mergeCell ref="AV1217:AY1217"/>
    <mergeCell ref="AE1218:AG1218"/>
    <mergeCell ref="AH1218:AJ1218"/>
    <mergeCell ref="AN1218:AQ1218"/>
    <mergeCell ref="AR1218:AU1218"/>
    <mergeCell ref="AK1216:AM1219"/>
    <mergeCell ref="AE1216:AG1216"/>
    <mergeCell ref="AH1216:AJ1216"/>
    <mergeCell ref="L1218:N1219"/>
    <mergeCell ref="O1218:R1218"/>
    <mergeCell ref="S1218:V1218"/>
    <mergeCell ref="W1218:Z1218"/>
    <mergeCell ref="AH1219:AJ1219"/>
    <mergeCell ref="AN1219:AQ1219"/>
    <mergeCell ref="AR1219:AU1219"/>
    <mergeCell ref="AV1219:AY1219"/>
    <mergeCell ref="O1219:R1219"/>
    <mergeCell ref="S1219:V1219"/>
    <mergeCell ref="W1219:Z1219"/>
    <mergeCell ref="AE1219:AG1219"/>
    <mergeCell ref="AC1216:AD1219"/>
    <mergeCell ref="AZ1219:BC1219"/>
    <mergeCell ref="BD1219:BF1219"/>
    <mergeCell ref="BG1216:BI1219"/>
    <mergeCell ref="BJ1216:BL1219"/>
    <mergeCell ref="AZ1218:BC1218"/>
    <mergeCell ref="BD1218:BF1218"/>
    <mergeCell ref="BD1217:BF1217"/>
    <mergeCell ref="AZ1217:BC1217"/>
    <mergeCell ref="B1220:D1223"/>
    <mergeCell ref="E1220:H1223"/>
    <mergeCell ref="I1220:K1223"/>
    <mergeCell ref="AA1220:AB1223"/>
    <mergeCell ref="L1220:N1221"/>
    <mergeCell ref="O1220:R1220"/>
    <mergeCell ref="S1220:V1220"/>
    <mergeCell ref="W1220:Z1220"/>
    <mergeCell ref="AN1220:AQ1220"/>
    <mergeCell ref="AR1220:AU1220"/>
    <mergeCell ref="AV1220:AY1220"/>
    <mergeCell ref="AZ1220:BC1220"/>
    <mergeCell ref="AV1222:AY1222"/>
    <mergeCell ref="BD1220:BF1220"/>
    <mergeCell ref="O1221:R1221"/>
    <mergeCell ref="S1221:V1221"/>
    <mergeCell ref="W1221:Z1221"/>
    <mergeCell ref="AE1221:AG1221"/>
    <mergeCell ref="AH1221:AJ1221"/>
    <mergeCell ref="AN1221:AQ1221"/>
    <mergeCell ref="AR1221:AU1221"/>
    <mergeCell ref="AV1221:AY1221"/>
    <mergeCell ref="AE1222:AG1222"/>
    <mergeCell ref="AH1222:AJ1222"/>
    <mergeCell ref="AN1222:AQ1222"/>
    <mergeCell ref="AR1222:AU1222"/>
    <mergeCell ref="AK1220:AM1223"/>
    <mergeCell ref="AE1220:AG1220"/>
    <mergeCell ref="AH1220:AJ1220"/>
    <mergeCell ref="L1222:N1223"/>
    <mergeCell ref="O1222:R1222"/>
    <mergeCell ref="S1222:V1222"/>
    <mergeCell ref="W1222:Z1222"/>
    <mergeCell ref="AH1223:AJ1223"/>
    <mergeCell ref="AN1223:AQ1223"/>
    <mergeCell ref="AR1223:AU1223"/>
    <mergeCell ref="AV1223:AY1223"/>
    <mergeCell ref="O1223:R1223"/>
    <mergeCell ref="S1223:V1223"/>
    <mergeCell ref="W1223:Z1223"/>
    <mergeCell ref="AE1223:AG1223"/>
    <mergeCell ref="AC1220:AD1223"/>
    <mergeCell ref="AZ1223:BC1223"/>
    <mergeCell ref="BD1223:BF1223"/>
    <mergeCell ref="BG1220:BI1223"/>
    <mergeCell ref="BJ1220:BL1223"/>
    <mergeCell ref="AZ1222:BC1222"/>
    <mergeCell ref="BD1222:BF1222"/>
    <mergeCell ref="BD1221:BF1221"/>
    <mergeCell ref="AZ1221:BC1221"/>
    <mergeCell ref="B1224:D1227"/>
    <mergeCell ref="E1224:H1227"/>
    <mergeCell ref="I1224:K1227"/>
    <mergeCell ref="AA1224:AB1227"/>
    <mergeCell ref="L1224:N1225"/>
    <mergeCell ref="O1224:R1224"/>
    <mergeCell ref="S1224:V1224"/>
    <mergeCell ref="W1224:Z1224"/>
    <mergeCell ref="AN1224:AQ1224"/>
    <mergeCell ref="AR1224:AU1224"/>
    <mergeCell ref="AV1224:AY1224"/>
    <mergeCell ref="AZ1224:BC1224"/>
    <mergeCell ref="AV1226:AY1226"/>
    <mergeCell ref="BD1224:BF1224"/>
    <mergeCell ref="O1225:R1225"/>
    <mergeCell ref="S1225:V1225"/>
    <mergeCell ref="W1225:Z1225"/>
    <mergeCell ref="AE1225:AG1225"/>
    <mergeCell ref="AH1225:AJ1225"/>
    <mergeCell ref="AN1225:AQ1225"/>
    <mergeCell ref="AR1225:AU1225"/>
    <mergeCell ref="AV1225:AY1225"/>
    <mergeCell ref="AE1226:AG1226"/>
    <mergeCell ref="AH1226:AJ1226"/>
    <mergeCell ref="AN1226:AQ1226"/>
    <mergeCell ref="AR1226:AU1226"/>
    <mergeCell ref="AK1224:AM1227"/>
    <mergeCell ref="AE1224:AG1224"/>
    <mergeCell ref="AH1224:AJ1224"/>
    <mergeCell ref="L1226:N1227"/>
    <mergeCell ref="O1226:R1226"/>
    <mergeCell ref="S1226:V1226"/>
    <mergeCell ref="W1226:Z1226"/>
    <mergeCell ref="AH1227:AJ1227"/>
    <mergeCell ref="AN1227:AQ1227"/>
    <mergeCell ref="AR1227:AU1227"/>
    <mergeCell ref="AV1227:AY1227"/>
    <mergeCell ref="O1227:R1227"/>
    <mergeCell ref="S1227:V1227"/>
    <mergeCell ref="W1227:Z1227"/>
    <mergeCell ref="AE1227:AG1227"/>
    <mergeCell ref="AC1224:AD1227"/>
    <mergeCell ref="AZ1227:BC1227"/>
    <mergeCell ref="BD1227:BF1227"/>
    <mergeCell ref="BG1224:BI1227"/>
    <mergeCell ref="BJ1224:BL1227"/>
    <mergeCell ref="AZ1226:BC1226"/>
    <mergeCell ref="BD1226:BF1226"/>
    <mergeCell ref="BD1225:BF1225"/>
    <mergeCell ref="AZ1225:BC1225"/>
  </mergeCells>
  <printOptions/>
  <pageMargins left="0.7480314960629921"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한길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Ishikawa</cp:lastModifiedBy>
  <cp:lastPrinted>2006-08-28T05:30:40Z</cp:lastPrinted>
  <dcterms:created xsi:type="dcterms:W3CDTF">1999-12-07T07:51:51Z</dcterms:created>
  <dcterms:modified xsi:type="dcterms:W3CDTF">2009-07-14T02:15:35Z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3652225</vt:i4>
  </property>
  <property fmtid="{D5CDD505-2E9C-101B-9397-08002B2CF9AE}" pid="3" name="_EmailSubject">
    <vt:lpwstr>엑셀sheet no.8</vt:lpwstr>
  </property>
  <property fmtid="{D5CDD505-2E9C-101B-9397-08002B2CF9AE}" pid="4" name="_AuthorEmail">
    <vt:lpwstr>hwang@basis.co.kr</vt:lpwstr>
  </property>
  <property fmtid="{D5CDD505-2E9C-101B-9397-08002B2CF9AE}" pid="5" name="_AuthorEmailDisplayName">
    <vt:lpwstr>황승현</vt:lpwstr>
  </property>
  <property fmtid="{D5CDD505-2E9C-101B-9397-08002B2CF9AE}" pid="6" name="_ReviewingToolsShownOnce">
    <vt:lpwstr/>
  </property>
</Properties>
</file>